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00" windowHeight="4560" activeTab="0"/>
  </bookViews>
  <sheets>
    <sheet name="Internet_20080310" sheetId="1" r:id="rId1"/>
    <sheet name="Tabelle2" sheetId="2" r:id="rId2"/>
    <sheet name="Tabelle3" sheetId="3" r:id="rId3"/>
  </sheets>
  <definedNames>
    <definedName name="_xlnm.Print_Titles" localSheetId="0">'Internet_20080310'!$1:$7</definedName>
  </definedNames>
  <calcPr fullCalcOnLoad="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<sst xmlns="http://schemas.openxmlformats.org/spreadsheetml/2006/main" count="194" uniqueCount="97">
  <si>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</si>
  <si>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</si>
  <si>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</si>
  <si>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</si>
  <si>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</si>
  <si>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</si>
  <si>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</si>
  <si>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</si>
  <si>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</si>
  <si>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</si>
  <si>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</si>
  <si>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</si>
  <si>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</si>
  <si>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</si>
  <si>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</si>
  <si>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</si>
  <si>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</si>
  <si>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</si>
  <si>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</si>
  <si>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</si>
  <si>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</si>
  <si>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</si>
  <si>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</si>
  <si>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</si>
  <si>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</si>
  <si>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</si>
  <si>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</si>
  <si>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</si>
  <si>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</si>
  <si>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</si>
  <si>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</si>
  <si>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</si>
  <si>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</si>
  <si>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</si>
  <si>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</si>
  <si>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</si>
  <si>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</si>
  <si>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</si>
  <si>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</si>
  <si>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</si>
  <si>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</si>
  <si>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</si>
  <si>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</si>
  <si>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</si>
  <si>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</si>
  <si>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</si>
  <si>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</si>
  <si>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</si>
  <si>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</si>
  <si>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</si>
  <si>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</si>
  <si>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</si>
  <si>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</si>
  <si>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</si>
  <si>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</si>
  <si>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</si>
  <si>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</si>
  <si>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</si>
  <si>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</si>
  <si>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</si>
  <si>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</si>
  <si>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</si>
  <si>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</si>
  <si>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</si>
  <si>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</si>
  <si>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</si>
  <si>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</si>
  <si>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</si>
  <si>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</si>
  <si>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</si>
  <si>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</si>
  <si>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</si>
  <si>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</si>
  <si>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</si>
  <si>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</si>
  <si>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</si>
  <si>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</si>
  <si>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</si>
  <si>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</si>
  <si>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</si>
  <si>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</si>
  <si>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</si>
  <si>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</si>
  <si>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</si>
  <si>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</si>
  <si>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</si>
  <si>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</si>
  <si>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</si>
  <si>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</si>
  <si>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</si>
  <si>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</si>
  <si>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</si>
  <si>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</si>
  <si>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</si>
  <si>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</si>
  <si>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</si>
  <si>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9. Mai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</si>
</sst>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148">
      <selection activeCell="F80" sqref="F80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/>
      <c r="G49" s="37"/>
      <c r="H49" s="38"/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0</v>
      </c>
      <c r="G50" s="37">
        <f>IF(G49="","",G49-G45)</f>
      </c>
      <c r="H50" s="37">
        <f>IF(H49="",0,H49-H46)</f>
        <v>0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0</v>
      </c>
      <c r="G51" s="50"/>
      <c r="H51" s="50">
        <f>IF(H50="",0,H50/$A51)</f>
        <v>0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/>
      <c r="G66" s="37"/>
      <c r="H66" s="38"/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0</v>
      </c>
      <c r="G67" s="37">
        <f>IF(G66="","",G66-G62)</f>
      </c>
      <c r="H67" s="37">
        <f>IF(H66="",0,H66-H63)</f>
        <v>0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0</v>
      </c>
      <c r="G68" s="45"/>
      <c r="H68" s="45">
        <f>IF(H67="",0,H67/$A68)</f>
        <v>0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/>
      <c r="G69" s="37"/>
      <c r="H69" s="38"/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0</v>
      </c>
      <c r="G70" s="37">
        <f>IF(G69="","",G69-G65)</f>
      </c>
      <c r="H70" s="37">
        <f>IF(H69="",0,H69-H66)</f>
        <v>0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0</v>
      </c>
      <c r="G71" s="50"/>
      <c r="H71" s="50">
        <f>IF(H70="",0,H70/$A71)</f>
        <v>0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5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/>
      <c r="G78" s="37"/>
      <c r="H78" s="38"/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0</v>
      </c>
      <c r="G79" s="37">
        <f>IF(G78="","",G78-G74)</f>
      </c>
      <c r="H79" s="37">
        <f>IF(H78="",0,H78-H75)</f>
        <v>0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0</v>
      </c>
      <c r="G80" s="45"/>
      <c r="H80" s="45">
        <f>IF(H79="",0,H79/$A80)</f>
        <v>0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/>
      <c r="G81" s="37"/>
      <c r="H81" s="38"/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39577</v>
      </c>
      <c r="D87" s="37">
        <v>40076.7534376471</v>
      </c>
      <c r="E87" s="37">
        <v>6014.315861589331</v>
      </c>
      <c r="F87" s="37">
        <v>5034.962022462241</v>
      </c>
      <c r="G87" s="37">
        <v>40.96088088665879</v>
      </c>
      <c r="H87" s="37">
        <v>730379.9662403149</v>
      </c>
      <c r="I87" s="39">
        <f>(F87-G87)/(D87-E87)</f>
        <v>0.1466131462384192</v>
      </c>
      <c r="J87" s="40">
        <f>H87/F87/10</f>
        <v>14.506166342107543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281.24011911610285</v>
      </c>
      <c r="G88" s="37"/>
      <c r="H88" s="37">
        <f>H$14+H$17+H$24+H$27+H$36+H$39+H$48+H$51+H$68</f>
        <v>31922.97279719846</v>
      </c>
      <c r="I88" s="68"/>
      <c r="J88" s="70"/>
    </row>
    <row r="89" spans="1:10" ht="12.75">
      <c r="A89" s="115"/>
      <c r="B89" s="71" t="s">
        <v>36</v>
      </c>
      <c r="C89" s="72">
        <v>39577</v>
      </c>
      <c r="D89" s="73">
        <f>D87+D88</f>
        <v>40076.7534376471</v>
      </c>
      <c r="E89" s="73">
        <f>E87+E88</f>
        <v>6014.315861589331</v>
      </c>
      <c r="F89" s="73">
        <f>F87+F88</f>
        <v>5316.202141578344</v>
      </c>
      <c r="G89" s="73">
        <f>G87+G88</f>
        <v>40.96088088665879</v>
      </c>
      <c r="H89" s="73">
        <f>H87+H88</f>
        <v>762302.9390375133</v>
      </c>
      <c r="I89" s="74">
        <f>(F89-G89)/(D89-E89)</f>
        <v>0.15486975202266828</v>
      </c>
      <c r="J89" s="75">
        <f>H89/F89/10</f>
        <v>14.339239154875154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/>
      <c r="G90" s="37"/>
      <c r="H90" s="38"/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/>
      <c r="G93" s="37"/>
      <c r="H93" s="38"/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39577</v>
      </c>
      <c r="D99" s="37">
        <v>40062.95311213132</v>
      </c>
      <c r="E99" s="37">
        <v>6018.842302073039</v>
      </c>
      <c r="F99" s="37">
        <v>5311.132795866388</v>
      </c>
      <c r="G99" s="37">
        <v>41.02678758991614</v>
      </c>
      <c r="H99" s="37">
        <v>723662.1776694363</v>
      </c>
      <c r="I99" s="39">
        <f>(F99-G99)/(D99-E99)</f>
        <v>0.15480228100771623</v>
      </c>
      <c r="J99" s="40">
        <f>H99/F99/10</f>
        <v>13.625382860557673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281.24011911610285</v>
      </c>
      <c r="G100" s="37"/>
      <c r="H100" s="37">
        <f>H$14+H$17+H$24+H$27+H$36+H$39+H$48+H$51+H$68+H$71+H$80</f>
        <v>31922.97279719846</v>
      </c>
      <c r="I100" s="68"/>
      <c r="J100" s="70"/>
    </row>
    <row r="101" spans="1:10" ht="12.75">
      <c r="A101" s="115"/>
      <c r="B101" s="71" t="s">
        <v>36</v>
      </c>
      <c r="C101" s="72">
        <v>39577</v>
      </c>
      <c r="D101" s="73">
        <f>D99+D100</f>
        <v>40062.95311213132</v>
      </c>
      <c r="E101" s="73">
        <f>E99+E100</f>
        <v>6018.842302073039</v>
      </c>
      <c r="F101" s="73">
        <f>F99+F100</f>
        <v>5592.37291498249</v>
      </c>
      <c r="G101" s="73">
        <f>G99+G100</f>
        <v>41.02678758991614</v>
      </c>
      <c r="H101" s="73">
        <f>H99+H100</f>
        <v>755585.1504666348</v>
      </c>
      <c r="I101" s="74">
        <f>(F101-G101)/(D101-E101)</f>
        <v>0.16306333152200989</v>
      </c>
      <c r="J101" s="75">
        <f>H101/F101/10</f>
        <v>13.510993668579422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39577</v>
      </c>
      <c r="D118" s="37">
        <v>40489.21596892343</v>
      </c>
      <c r="E118" s="37">
        <v>6120.23187353939</v>
      </c>
      <c r="F118" s="37">
        <v>6193.842367355659</v>
      </c>
      <c r="G118" s="37">
        <v>41.711848210457596</v>
      </c>
      <c r="H118" s="37">
        <v>782020.9613393903</v>
      </c>
      <c r="I118" s="39">
        <f>(F118-G118)/(D118-E118)</f>
        <v>0.17900239652330804</v>
      </c>
      <c r="J118" s="40">
        <f>H118/F118/10</f>
        <v>12.62578081516884</v>
      </c>
    </row>
    <row r="119" spans="1:10" ht="12.75">
      <c r="A119" s="115"/>
      <c r="B119" s="35" t="s">
        <v>59</v>
      </c>
      <c r="C119" s="61"/>
      <c r="D119" s="37"/>
      <c r="E119" s="37"/>
      <c r="F119" s="37">
        <f>F$14+F$17+F$24+F$27+F$36+F$39+F$48+F$51+F$68+F$71+F$80+F$83+F$92</f>
        <v>281.24011911610285</v>
      </c>
      <c r="G119" s="37"/>
      <c r="H119" s="37">
        <f>H$14+H$17+H$24+H$27+H$36+H$39+H$48+H$51+H$68+H$71+H$80+H$83+H$92</f>
        <v>31922.97279719846</v>
      </c>
      <c r="I119" s="68"/>
      <c r="J119" s="70"/>
    </row>
    <row r="120" spans="1:10" ht="12.75">
      <c r="A120" s="115"/>
      <c r="B120" s="71" t="s">
        <v>36</v>
      </c>
      <c r="C120" s="72">
        <v>39577</v>
      </c>
      <c r="D120" s="73">
        <f>D118+D119</f>
        <v>40489.21596892343</v>
      </c>
      <c r="E120" s="73">
        <f>E118+E119</f>
        <v>6120.23187353939</v>
      </c>
      <c r="F120" s="73">
        <f>F118+F119</f>
        <v>6475.0824864717615</v>
      </c>
      <c r="G120" s="73">
        <f>G118+G119</f>
        <v>41.711848210457596</v>
      </c>
      <c r="H120" s="73">
        <f>H118+H119</f>
        <v>813943.9341365887</v>
      </c>
      <c r="I120" s="74">
        <f>(F120-G120)/(D120-E120)</f>
        <v>0.18718535934628758</v>
      </c>
      <c r="J120" s="75">
        <f>H120/F120/10</f>
        <v>12.570402552201347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39577</v>
      </c>
      <c r="D130" s="37">
        <v>41144.86989451463</v>
      </c>
      <c r="E130" s="37">
        <v>6183.918796883616</v>
      </c>
      <c r="F130" s="37">
        <v>6976.659135159323</v>
      </c>
      <c r="G130" s="37">
        <v>42.14270822952679</v>
      </c>
      <c r="H130" s="37">
        <v>802685.2301608732</v>
      </c>
      <c r="I130" s="39">
        <f>(F130-G130)/(D130-E130)</f>
        <v>0.19835033685338402</v>
      </c>
      <c r="J130" s="40">
        <f>H130/F130/10</f>
        <v>11.505295222403646</v>
      </c>
    </row>
    <row r="131" spans="1:10" ht="12.75">
      <c r="A131" s="115"/>
      <c r="B131" s="35" t="s">
        <v>62</v>
      </c>
      <c r="C131" s="61"/>
      <c r="D131" s="37"/>
      <c r="E131" s="37"/>
      <c r="F131" s="37">
        <f>F$14+F$17+F$24+F$27+F$36+F$39+F$48+F$51+F$68+F$71+F$80+F$83+F$92+F$95+F$104</f>
        <v>281.24011911610285</v>
      </c>
      <c r="G131" s="37"/>
      <c r="H131" s="37">
        <f>H$14+H$17+H$24+H$27+H$36+H$39+H$48+H$51+H$68+H$71+H$80+H$83+H$92+H$95+H$104</f>
        <v>31922.97279719846</v>
      </c>
      <c r="I131" s="68"/>
      <c r="J131" s="70"/>
    </row>
    <row r="132" spans="1:10" ht="12.75">
      <c r="A132" s="115"/>
      <c r="B132" s="71" t="s">
        <v>36</v>
      </c>
      <c r="C132" s="72">
        <v>39577</v>
      </c>
      <c r="D132" s="73">
        <f>D130+D131</f>
        <v>41144.86989451463</v>
      </c>
      <c r="E132" s="73">
        <f>E130+E131</f>
        <v>6183.918796883616</v>
      </c>
      <c r="F132" s="73">
        <f>F130+F131</f>
        <v>7257.899254275426</v>
      </c>
      <c r="G132" s="73">
        <f>G130+G131</f>
        <v>42.14270822952679</v>
      </c>
      <c r="H132" s="73">
        <f>H130+H131</f>
        <v>834608.2029580716</v>
      </c>
      <c r="I132" s="74">
        <f>(F132-G132)/(D132-E132)</f>
        <v>0.20639474383564027</v>
      </c>
      <c r="J132" s="75">
        <f>H132/F132/10</f>
        <v>11.499308184340354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39577</v>
      </c>
      <c r="D140" s="37">
        <v>42836.23326493045</v>
      </c>
      <c r="E140" s="37">
        <v>6305.977747455241</v>
      </c>
      <c r="F140" s="37">
        <v>7440.730677463507</v>
      </c>
      <c r="G140" s="37">
        <v>42.98042374762389</v>
      </c>
      <c r="H140" s="37">
        <v>773327.2466608314</v>
      </c>
      <c r="I140" s="39">
        <f>(F140-G140)/(D140-E140)</f>
        <v>0.20251022471433233</v>
      </c>
      <c r="J140" s="40">
        <f>H140/F140/10</f>
        <v>10.393162717246113</v>
      </c>
    </row>
    <row r="141" spans="1:10" ht="12.75">
      <c r="A141" s="115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281.24011911610285</v>
      </c>
      <c r="G141" s="37"/>
      <c r="H141" s="37">
        <f>H$14+H$17+H$24+H$27+H$36+H$39+H$48+H$51+H$68+H$71+H$80+H$83+H$92+H$95+H$104+H$107+H$123</f>
        <v>31922.97279719846</v>
      </c>
      <c r="I141" s="68"/>
      <c r="J141" s="70"/>
    </row>
    <row r="142" spans="1:10" ht="12.75">
      <c r="A142" s="115"/>
      <c r="B142" s="71" t="s">
        <v>36</v>
      </c>
      <c r="C142" s="72">
        <v>39577</v>
      </c>
      <c r="D142" s="73">
        <f>D140+D141</f>
        <v>42836.23326493045</v>
      </c>
      <c r="E142" s="73">
        <f>E140+E141</f>
        <v>6305.977747455241</v>
      </c>
      <c r="F142" s="73">
        <f>F140+F141</f>
        <v>7721.97079657961</v>
      </c>
      <c r="G142" s="73">
        <f>G140+G141</f>
        <v>42.98042374762389</v>
      </c>
      <c r="H142" s="73">
        <f>H140+H141</f>
        <v>805250.2194580298</v>
      </c>
      <c r="I142" s="74">
        <f>(F142-G142)/(D142-E142)</f>
        <v>0.21020905175871377</v>
      </c>
      <c r="J142" s="75">
        <f>H142/F142/10</f>
        <v>10.428040207231934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39577</v>
      </c>
      <c r="D150" s="37">
        <v>43115.511596537726</v>
      </c>
      <c r="E150" s="37">
        <v>6278.492675252643</v>
      </c>
      <c r="F150" s="37">
        <v>8033.737340153044</v>
      </c>
      <c r="G150" s="37">
        <v>42.79019445842053</v>
      </c>
      <c r="H150" s="37">
        <v>810347.6413145484</v>
      </c>
      <c r="I150" s="39">
        <f>(F150-G150)/(D150-E150)</f>
        <v>0.21692708529889512</v>
      </c>
      <c r="J150" s="40">
        <f>H150/F150/10</f>
        <v>10.086807758381495</v>
      </c>
    </row>
    <row r="151" spans="1:10" ht="12.75">
      <c r="A151" s="115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281.24011911610285</v>
      </c>
      <c r="G151" s="37"/>
      <c r="H151" s="37">
        <f>H$14+H$17+H$24+H$27+H$36+H$39+H$48+H$51+H$68+H$71+H$80+H$83+H$92+H$95+H$104+H$107+H$123+H$126</f>
        <v>31922.97279719846</v>
      </c>
      <c r="I151" s="68"/>
      <c r="J151" s="70"/>
    </row>
    <row r="152" spans="1:10" ht="12.75">
      <c r="A152" s="115"/>
      <c r="B152" s="71" t="s">
        <v>36</v>
      </c>
      <c r="C152" s="72">
        <v>39577</v>
      </c>
      <c r="D152" s="73">
        <f>D150+D151</f>
        <v>43115.511596537726</v>
      </c>
      <c r="E152" s="73">
        <f>E150+E151</f>
        <v>6278.492675252643</v>
      </c>
      <c r="F152" s="73">
        <f>F150+F151</f>
        <v>8314.977459269146</v>
      </c>
      <c r="G152" s="73">
        <f>G150+G151</f>
        <v>42.79019445842053</v>
      </c>
      <c r="H152" s="73">
        <f>H150+H151</f>
        <v>842270.6141117469</v>
      </c>
      <c r="I152" s="74">
        <f>(F152-G152)/(D152-E152)</f>
        <v>0.22456179970716655</v>
      </c>
      <c r="J152" s="75">
        <f>H152/F152/10</f>
        <v>10.129559800223188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39577</v>
      </c>
      <c r="D160" s="96">
        <f>D11+D21+D33+D45+D65+D77+D89+D101+D120+D132+D142+D152</f>
        <v>496134.1153886847</v>
      </c>
      <c r="E160" s="96">
        <f>E11+E21+E33+E45+E65+E77+E89+E101+E120+E132+E142+E152</f>
        <v>74578.31583362343</v>
      </c>
      <c r="F160" s="96">
        <f>F11+F21+F33+F45+F65+F77+F89+F101+F120+F132+F142+F152+F136+F146+F156</f>
        <v>78420.35866655881</v>
      </c>
      <c r="G160" s="96">
        <f>G11+G21+G33+G45+G65+G77+G89+G101+G120+G132+G142+G152</f>
        <v>518.3900794319173</v>
      </c>
      <c r="H160" s="96">
        <f>H11+H21+H33+H45+H65+H77+H89+H101+H120+H132+H142+H152+H136+H146+H156</f>
        <v>9245015.260925999</v>
      </c>
      <c r="I160" s="97">
        <f>(F160-G160)/(D160-E160)</f>
        <v>0.1847963393442812</v>
      </c>
      <c r="J160" s="98">
        <f>H160/F160/10</f>
        <v>11.789049958615399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2008-03-10T08:59:21Z</cp:lastPrinted>
  <dcterms:created xsi:type="dcterms:W3CDTF">2008-02-22T17:25:37Z</dcterms:created>
  <dcterms:modified xsi:type="dcterms:W3CDTF">2008-05-07T15:10:41Z</dcterms:modified>
  <cp:category/>
  <cp:version/>
  <cp:contentType/>
  <cp:contentStatus/>
</cp:coreProperties>
</file>