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00" windowHeight="4515" tabRatio="927" activeTab="0"/>
  </bookViews>
  <sheets>
    <sheet name="Internet20080110" sheetId="1" r:id="rId1"/>
  </sheets>
  <definedNames>
    <definedName name="anscount" hidden="1">1</definedName>
    <definedName name="_xlnm.Print_Area" localSheetId="0">'Internet20080110'!$B$1:$J$114</definedName>
    <definedName name="_xlnm.Print_Titles" localSheetId="0">'Internet20080110'!$1:$7</definedName>
    <definedName name="Tab_Perioden">#REF!</definedName>
  </definedNames>
  <calcPr fullCalcOnLoad="1"/>
</workbook>
</file>

<file path=xl/sharedStrings.xml><?xml version="1.0" encoding="utf-8"?>
<sst xmlns="http://schemas.openxmlformats.org/spreadsheetml/2006/main" count="165" uniqueCount="82">
  <si>
    <t xml:space="preserve">[GWh] </t>
  </si>
  <si>
    <t>Letzt-verbrauch gesamt</t>
  </si>
  <si>
    <t>privileg. Letzt-verbrauch</t>
  </si>
  <si>
    <t>EEG-Strom-menge</t>
  </si>
  <si>
    <t>EEG-Strom an privil.LV</t>
  </si>
  <si>
    <t>EEG-Quote (nicht-privil. LV)</t>
  </si>
  <si>
    <t>Durch-schnitts-vergütg.</t>
  </si>
  <si>
    <t>[GWh]</t>
  </si>
  <si>
    <t xml:space="preserve">[TEuro] </t>
  </si>
  <si>
    <t xml:space="preserve">[ct/kWh] </t>
  </si>
  <si>
    <t>(1)</t>
  </si>
  <si>
    <t>(2)</t>
  </si>
  <si>
    <t>(3)</t>
  </si>
  <si>
    <t>(4)</t>
  </si>
  <si>
    <t>(5)</t>
  </si>
  <si>
    <t>(6)</t>
  </si>
  <si>
    <t>(7)</t>
  </si>
  <si>
    <t>[(3)-(4)]/ [(1)-(2)]</t>
  </si>
  <si>
    <t>(5)/(3)</t>
  </si>
  <si>
    <t>Hilfs-spalte</t>
  </si>
  <si>
    <t>Prognose</t>
  </si>
  <si>
    <t>Prognose incl. Nachhlg.</t>
  </si>
  <si>
    <t>anteilige Nachhlg. aus Januar</t>
  </si>
  <si>
    <t>anteilige Nachhlg. aus Jan+Feb</t>
  </si>
  <si>
    <r>
      <t>EEG-Vergüt.-volumen</t>
    </r>
    <r>
      <rPr>
        <vertAlign val="superscript"/>
        <sz val="8"/>
        <color indexed="63"/>
        <rFont val="Verdana"/>
        <family val="2"/>
      </rPr>
      <t>1)</t>
    </r>
  </si>
  <si>
    <t>1) nach Abzug der vermiedenen Netznutzungsentgelte</t>
  </si>
  <si>
    <t>3) Differenzen im 4. Quartal werden im Rahmen der Jahresabrechnung ausgeglichen</t>
  </si>
  <si>
    <t xml:space="preserve">     Diese Differenzen werden in den restlichen Monaten des Jahres anteilig ausgeglichen; </t>
  </si>
  <si>
    <t>Prognose ohne Nachhlg. (informativ)</t>
  </si>
  <si>
    <r>
      <t xml:space="preserve">Differenz </t>
    </r>
    <r>
      <rPr>
        <vertAlign val="superscript"/>
        <sz val="8"/>
        <rFont val="Arial"/>
        <family val="2"/>
      </rPr>
      <t>2)</t>
    </r>
  </si>
  <si>
    <t>vorläufige Ist-Werte (informativ)</t>
  </si>
  <si>
    <r>
      <t xml:space="preserve">Differenz </t>
    </r>
    <r>
      <rPr>
        <vertAlign val="superscript"/>
        <sz val="8"/>
        <rFont val="Arial"/>
        <family val="2"/>
      </rPr>
      <t>2)3)</t>
    </r>
  </si>
  <si>
    <t>Betrachtungszeitraum</t>
  </si>
  <si>
    <t>anteilige Nachhlg. aus Jan-März</t>
  </si>
  <si>
    <t>anteilige Nachhlg. aus Jan-April</t>
  </si>
  <si>
    <t>anteilige Nachhlg. aus Jan-Mai</t>
  </si>
  <si>
    <t>anteilige Nachhlg. aus Jan-Juni</t>
  </si>
  <si>
    <t>anteilige Nachhlg. aus Jan-Juli</t>
  </si>
  <si>
    <t>anteilige Nachhlg. aus Jan-Aug</t>
  </si>
  <si>
    <t>anteilige Nachhlg. aus Jan-Sept</t>
  </si>
  <si>
    <t>Stand</t>
  </si>
  <si>
    <t>gelb hinterlegt: verbindliche Angaben zu EEG-Quote und Durchschnittsvergütung (veröffentlicht zum 10. des Vormonats)</t>
  </si>
  <si>
    <t>Aktuelle Daten zum Erneuerbare-Energien-Gesetz (EEG)</t>
  </si>
  <si>
    <t>2) Differenz = vorläufige Ist-Werte minus Monatsprognose ohne Nachholungen</t>
  </si>
  <si>
    <t/>
  </si>
  <si>
    <t xml:space="preserve">    gelb hinterlegt: verbindliche Angaben zu EEG-Quote und Durchschnittsvergütung (veröffentlicht zum 10. des Vormonats)</t>
  </si>
  <si>
    <t xml:space="preserve">Jan. 2007 </t>
  </si>
  <si>
    <t xml:space="preserve">Feb. 2007 </t>
  </si>
  <si>
    <t xml:space="preserve">März 2007 </t>
  </si>
  <si>
    <t xml:space="preserve">April 2007 </t>
  </si>
  <si>
    <t xml:space="preserve">Mai 2007 </t>
  </si>
  <si>
    <t xml:space="preserve">Juni 2007 </t>
  </si>
  <si>
    <t xml:space="preserve">Juli 2007 </t>
  </si>
  <si>
    <t xml:space="preserve">Aug. 2007 </t>
  </si>
  <si>
    <t xml:space="preserve">Sept. 2007 </t>
  </si>
  <si>
    <t xml:space="preserve">Okt. 2007 </t>
  </si>
  <si>
    <t xml:space="preserve">Nov. 2007 </t>
  </si>
  <si>
    <t xml:space="preserve">Dez. 2007 </t>
  </si>
  <si>
    <t xml:space="preserve">Jahr 2007 </t>
  </si>
  <si>
    <t>Jahresprognose 2008</t>
  </si>
  <si>
    <t>Dezember 2008</t>
  </si>
  <si>
    <t>November 2008</t>
  </si>
  <si>
    <t>Oktober 2008</t>
  </si>
  <si>
    <t>September 2008</t>
  </si>
  <si>
    <t>August 2008</t>
  </si>
  <si>
    <t>Juli 2008</t>
  </si>
  <si>
    <t>Juni 2008</t>
  </si>
  <si>
    <t>Mai 2008</t>
  </si>
  <si>
    <t>April 2008</t>
  </si>
  <si>
    <t>März 2008</t>
  </si>
  <si>
    <t>Februar 2008</t>
  </si>
  <si>
    <t>Januar 2008</t>
  </si>
  <si>
    <t>Stand: 8. Februar 2008</t>
  </si>
  <si>
    <t>monatl.Aufteilg. auf März-Dez.08</t>
  </si>
  <si>
    <t>monatl.Aufteilg. auf April-Dez.08</t>
  </si>
  <si>
    <t>monatl.Aufteilg. auf Mai-Dez.08</t>
  </si>
  <si>
    <t>monatl.Aufteilg. auf Juni-Dez.08</t>
  </si>
  <si>
    <t>monatl.Aufteilg. auf Juli-Dez.08</t>
  </si>
  <si>
    <t>monatl.Aufteilg. auf Aug.-Dez.08</t>
  </si>
  <si>
    <t>monatl.Aufteilg. auf Sept.-Dez.08</t>
  </si>
  <si>
    <t>monatl.Aufteilg. auf Okt.-Dez.08</t>
  </si>
  <si>
    <t>monatl.Aufteilg. auf Nov.-Dez.08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</si>
</sst>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 ;\-#,##0\ "/>
    <numFmt numFmtId="173" formatCode="#,##0.0_ ;\-#,##0.0\ "/>
    <numFmt numFmtId="174" formatCode="#,##0.00_ ;\-#,##0.00\ "/>
    <numFmt numFmtId="175" formatCode="#,##0.000_ ;\-#,##0.000\ "/>
    <numFmt numFmtId="176" formatCode="#,##0.0000_ ;\-#,##0.0000\ "/>
    <numFmt numFmtId="177" formatCode="#,##0.00000_ ;\-#,##0.00000\ "/>
    <numFmt numFmtId="178" formatCode="0.0%"/>
    <numFmt numFmtId="179" formatCode="#,##0.000000_ ;\-#,##0.000000\ "/>
    <numFmt numFmtId="180" formatCode="#,##0.0000000_ ;\-#,##0.0000000\ "/>
    <numFmt numFmtId="181" formatCode="0.E+00"/>
    <numFmt numFmtId="182" formatCode="0.0"/>
    <numFmt numFmtId="183" formatCode="0.000000"/>
    <numFmt numFmtId="184" formatCode="0.00000"/>
    <numFmt numFmtId="185" formatCode="0.0000"/>
    <numFmt numFmtId="186" formatCode="0.000"/>
    <numFmt numFmtId="187" formatCode="0.000%"/>
    <numFmt numFmtId="188" formatCode="0.0000%"/>
    <numFmt numFmtId="189" formatCode="#,##0.0"/>
    <numFmt numFmtId="190" formatCode="#,##0.000"/>
    <numFmt numFmtId="191" formatCode="#,##0.0000"/>
    <numFmt numFmtId="192" formatCode="dd\ mm\ yy"/>
    <numFmt numFmtId="193" formatCode="_-* #,##0\ _€_-;\-* #,##0\ _€_-;_-* &quot;-&quot;??\ _€_-;_-@_-"/>
    <numFmt numFmtId="194" formatCode="0_ ;\-0\ 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mmm\ yyyy"/>
    <numFmt numFmtId="204" formatCode="d/m/yy\ h:mm"/>
    <numFmt numFmtId="205" formatCode="dd/mm/yy\ \ hh:mm"/>
    <numFmt numFmtId="206" formatCode="&quot;Ja&quot;;&quot;Ja&quot;;&quot;Nein&quot;"/>
    <numFmt numFmtId="207" formatCode="&quot;Wahr&quot;;&quot;Wahr&quot;;&quot;Falsch&quot;"/>
    <numFmt numFmtId="208" formatCode="&quot;Ein&quot;;&quot;Ein&quot;;&quot;Aus&quot;"/>
    <numFmt numFmtId="209" formatCode="0.00000000"/>
    <numFmt numFmtId="210" formatCode="0.0000000"/>
  </numFmts>
  <fonts count="5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0"/>
      <color indexed="10"/>
      <name val="Arial"/>
      <family val="2"/>
    </font>
    <font>
      <b/>
      <sz val="8.5"/>
      <color indexed="63"/>
      <name val="Verdana"/>
      <family val="2"/>
    </font>
    <font>
      <sz val="8.5"/>
      <color indexed="63"/>
      <name val="Verdana"/>
      <family val="2"/>
    </font>
    <font>
      <b/>
      <sz val="14"/>
      <name val="Arial"/>
      <family val="2"/>
    </font>
    <font>
      <sz val="8"/>
      <color indexed="63"/>
      <name val="Verdana"/>
      <family val="2"/>
    </font>
    <font>
      <vertAlign val="superscript"/>
      <sz val="8"/>
      <color indexed="63"/>
      <name val="Verdana"/>
      <family val="2"/>
    </font>
    <font>
      <vertAlign val="superscript"/>
      <sz val="8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33" borderId="10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top" wrapText="1"/>
    </xf>
    <xf numFmtId="0" fontId="0" fillId="0" borderId="0" xfId="0" applyAlignment="1" quotePrefix="1">
      <alignment/>
    </xf>
    <xf numFmtId="3" fontId="0" fillId="0" borderId="0" xfId="0" applyNumberFormat="1" applyFill="1" applyAlignment="1">
      <alignment/>
    </xf>
    <xf numFmtId="0" fontId="0" fillId="0" borderId="0" xfId="0" applyBorder="1" applyAlignment="1">
      <alignment/>
    </xf>
    <xf numFmtId="10" fontId="0" fillId="0" borderId="0" xfId="51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 quotePrefix="1">
      <alignment/>
    </xf>
    <xf numFmtId="3" fontId="0" fillId="0" borderId="0" xfId="0" applyNumberFormat="1" applyFill="1" applyBorder="1" applyAlignment="1">
      <alignment/>
    </xf>
    <xf numFmtId="10" fontId="0" fillId="0" borderId="0" xfId="51" applyNumberForma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 quotePrefix="1">
      <alignment/>
    </xf>
    <xf numFmtId="0" fontId="10" fillId="0" borderId="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0" fontId="2" fillId="0" borderId="10" xfId="0" applyFont="1" applyBorder="1" applyAlignment="1" quotePrefix="1">
      <alignment/>
    </xf>
    <xf numFmtId="0" fontId="10" fillId="33" borderId="10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3" fillId="33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0" fontId="13" fillId="0" borderId="0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wrapText="1"/>
    </xf>
    <xf numFmtId="0" fontId="13" fillId="33" borderId="14" xfId="0" applyFont="1" applyFill="1" applyBorder="1" applyAlignment="1">
      <alignment horizontal="center" wrapText="1"/>
    </xf>
    <xf numFmtId="0" fontId="13" fillId="33" borderId="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wrapText="1"/>
    </xf>
    <xf numFmtId="0" fontId="10" fillId="33" borderId="15" xfId="0" applyFont="1" applyFill="1" applyBorder="1" applyAlignment="1">
      <alignment vertical="top" wrapText="1"/>
    </xf>
    <xf numFmtId="0" fontId="13" fillId="33" borderId="0" xfId="0" applyFont="1" applyFill="1" applyBorder="1" applyAlignment="1" quotePrefix="1">
      <alignment horizontal="center" vertical="top" wrapText="1"/>
    </xf>
    <xf numFmtId="0" fontId="13" fillId="33" borderId="10" xfId="0" applyFont="1" applyFill="1" applyBorder="1" applyAlignment="1" quotePrefix="1">
      <alignment horizontal="center" vertical="top" wrapText="1"/>
    </xf>
    <xf numFmtId="0" fontId="10" fillId="33" borderId="16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2" fillId="0" borderId="15" xfId="0" applyFont="1" applyBorder="1" applyAlignment="1" quotePrefix="1">
      <alignment/>
    </xf>
    <xf numFmtId="0" fontId="11" fillId="0" borderId="10" xfId="0" applyFont="1" applyFill="1" applyBorder="1" applyAlignment="1">
      <alignment horizontal="center" vertical="top" wrapText="1"/>
    </xf>
    <xf numFmtId="10" fontId="4" fillId="0" borderId="0" xfId="51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10" fontId="0" fillId="0" borderId="13" xfId="51" applyNumberFormat="1" applyFill="1" applyBorder="1" applyAlignment="1">
      <alignment/>
    </xf>
    <xf numFmtId="0" fontId="0" fillId="0" borderId="14" xfId="0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3" fillId="33" borderId="17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10" fontId="4" fillId="0" borderId="12" xfId="51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10" fontId="2" fillId="34" borderId="0" xfId="51" applyNumberFormat="1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0" fontId="5" fillId="34" borderId="15" xfId="0" applyFont="1" applyFill="1" applyBorder="1" applyAlignment="1">
      <alignment/>
    </xf>
    <xf numFmtId="14" fontId="4" fillId="34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16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5" xfId="0" applyFill="1" applyBorder="1" applyAlignment="1">
      <alignment/>
    </xf>
    <xf numFmtId="0" fontId="2" fillId="0" borderId="15" xfId="0" applyFont="1" applyFill="1" applyBorder="1" applyAlignment="1" quotePrefix="1">
      <alignment/>
    </xf>
    <xf numFmtId="0" fontId="3" fillId="0" borderId="10" xfId="0" applyFont="1" applyFill="1" applyBorder="1" applyAlignment="1" quotePrefix="1">
      <alignment/>
    </xf>
    <xf numFmtId="0" fontId="4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0" fontId="2" fillId="0" borderId="0" xfId="51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10" fontId="18" fillId="0" borderId="0" xfId="51" applyNumberFormat="1" applyFont="1" applyFill="1" applyBorder="1" applyAlignment="1">
      <alignment/>
    </xf>
    <xf numFmtId="2" fontId="18" fillId="0" borderId="13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0" xfId="0" applyFont="1" applyBorder="1" applyAlignment="1" quotePrefix="1">
      <alignment/>
    </xf>
    <xf numFmtId="14" fontId="3" fillId="0" borderId="10" xfId="0" applyNumberFormat="1" applyFont="1" applyBorder="1" applyAlignment="1">
      <alignment/>
    </xf>
    <xf numFmtId="0" fontId="10" fillId="33" borderId="14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0</xdr:rowOff>
    </xdr:from>
    <xdr:to>
      <xdr:col>9</xdr:col>
      <xdr:colOff>523875</xdr:colOff>
      <xdr:row>2</xdr:row>
      <xdr:rowOff>95250</xdr:rowOff>
    </xdr:to>
    <xdr:pic>
      <xdr:nvPicPr>
        <xdr:cNvPr id="1" name="BDEW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971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6"/>
  <sheetViews>
    <sheetView tabSelected="1" zoomScalePageLayoutView="0" workbookViewId="0" topLeftCell="B1">
      <selection activeCell="B1" sqref="B1"/>
    </sheetView>
  </sheetViews>
  <sheetFormatPr defaultColWidth="11.421875" defaultRowHeight="12.75"/>
  <cols>
    <col min="1" max="1" width="9.00390625" style="0" hidden="1" customWidth="1"/>
    <col min="2" max="2" width="25.7109375" style="0" customWidth="1"/>
    <col min="3" max="3" width="8.7109375" style="0" customWidth="1"/>
    <col min="4" max="5" width="9.00390625" style="0" customWidth="1"/>
    <col min="6" max="6" width="7.8515625" style="0" customWidth="1"/>
    <col min="7" max="7" width="8.421875" style="0" customWidth="1"/>
    <col min="8" max="8" width="9.00390625" style="0" customWidth="1"/>
    <col min="9" max="9" width="8.57421875" style="0" customWidth="1"/>
    <col min="10" max="10" width="8.140625" style="0" customWidth="1"/>
    <col min="11" max="11" width="9.57421875" style="0" customWidth="1"/>
  </cols>
  <sheetData>
    <row r="1" spans="1:11" ht="20.25" customHeight="1">
      <c r="A1" s="2"/>
      <c r="B1" s="59" t="s">
        <v>42</v>
      </c>
      <c r="K1" s="3"/>
    </row>
    <row r="2" spans="1:11" ht="15" customHeight="1">
      <c r="A2" s="2"/>
      <c r="B2" s="1" t="s">
        <v>72</v>
      </c>
      <c r="K2" s="3"/>
    </row>
    <row r="3" spans="1:11" ht="10.5" customHeight="1">
      <c r="A3" s="2"/>
      <c r="B3" s="22"/>
      <c r="K3" s="3"/>
    </row>
    <row r="4" spans="1:10" ht="39.75" customHeight="1">
      <c r="A4" s="95" t="s">
        <v>19</v>
      </c>
      <c r="B4" s="48" t="s">
        <v>32</v>
      </c>
      <c r="C4" s="27" t="s">
        <v>40</v>
      </c>
      <c r="D4" s="26" t="s">
        <v>1</v>
      </c>
      <c r="E4" s="26" t="s">
        <v>2</v>
      </c>
      <c r="F4" s="26" t="s">
        <v>3</v>
      </c>
      <c r="G4" s="26" t="s">
        <v>4</v>
      </c>
      <c r="H4" s="26" t="s">
        <v>24</v>
      </c>
      <c r="I4" s="97" t="s">
        <v>5</v>
      </c>
      <c r="J4" s="27" t="s">
        <v>6</v>
      </c>
    </row>
    <row r="5" spans="1:10" ht="12.75">
      <c r="A5" s="96"/>
      <c r="B5" s="49"/>
      <c r="C5" s="21"/>
      <c r="D5" s="28" t="s">
        <v>0</v>
      </c>
      <c r="E5" s="28" t="s">
        <v>7</v>
      </c>
      <c r="F5" s="28" t="s">
        <v>0</v>
      </c>
      <c r="G5" s="28" t="s">
        <v>0</v>
      </c>
      <c r="H5" s="28" t="s">
        <v>8</v>
      </c>
      <c r="I5" s="98"/>
      <c r="J5" s="29" t="s">
        <v>9</v>
      </c>
    </row>
    <row r="6" spans="1:10" ht="12" customHeight="1">
      <c r="A6" s="5"/>
      <c r="B6" s="30"/>
      <c r="C6" s="5"/>
      <c r="D6" s="31" t="s">
        <v>10</v>
      </c>
      <c r="E6" s="31" t="s">
        <v>11</v>
      </c>
      <c r="F6" s="31" t="s">
        <v>12</v>
      </c>
      <c r="G6" s="31" t="s">
        <v>13</v>
      </c>
      <c r="H6" s="31" t="s">
        <v>14</v>
      </c>
      <c r="I6" s="31" t="s">
        <v>15</v>
      </c>
      <c r="J6" s="32" t="s">
        <v>16</v>
      </c>
    </row>
    <row r="7" spans="1:11" ht="22.5" customHeight="1">
      <c r="A7" s="6"/>
      <c r="B7" s="33"/>
      <c r="C7" s="6"/>
      <c r="D7" s="23"/>
      <c r="E7" s="23"/>
      <c r="F7" s="23"/>
      <c r="G7" s="23"/>
      <c r="H7" s="23"/>
      <c r="I7" s="23" t="s">
        <v>17</v>
      </c>
      <c r="J7" s="34" t="s">
        <v>18</v>
      </c>
      <c r="K7" s="4"/>
    </row>
    <row r="8" spans="1:11" ht="5.25" customHeight="1">
      <c r="A8" s="17"/>
      <c r="B8" s="35"/>
      <c r="C8" s="18"/>
      <c r="D8" s="25"/>
      <c r="E8" s="25"/>
      <c r="F8" s="25"/>
      <c r="G8" s="25"/>
      <c r="H8" s="25"/>
      <c r="I8" s="25"/>
      <c r="J8" s="36"/>
      <c r="K8" s="4"/>
    </row>
    <row r="9" spans="1:11" ht="12.75">
      <c r="A9" s="17"/>
      <c r="B9" s="37" t="s">
        <v>71</v>
      </c>
      <c r="C9" s="20"/>
      <c r="D9" s="19"/>
      <c r="E9" s="19"/>
      <c r="F9" s="19"/>
      <c r="G9" s="19"/>
      <c r="H9" s="19"/>
      <c r="I9" s="19"/>
      <c r="J9" s="38"/>
      <c r="K9" s="4"/>
    </row>
    <row r="10" spans="1:10" ht="12.75">
      <c r="A10" s="7" t="s">
        <v>46</v>
      </c>
      <c r="B10" s="57" t="s">
        <v>20</v>
      </c>
      <c r="C10" s="58">
        <v>39426</v>
      </c>
      <c r="D10" s="54">
        <v>44344.953</v>
      </c>
      <c r="E10" s="54">
        <v>6072.781293830178</v>
      </c>
      <c r="F10" s="54">
        <v>7036.227781603398</v>
      </c>
      <c r="G10" s="54">
        <v>48.892522444471595</v>
      </c>
      <c r="H10" s="54">
        <v>716405.6934400159</v>
      </c>
      <c r="I10" s="55">
        <f>(F10-G10)/(D10-E10)</f>
        <v>0.18256960469354563</v>
      </c>
      <c r="J10" s="56">
        <f>H10/F10/10</f>
        <v>10.181672846252898</v>
      </c>
    </row>
    <row r="11" spans="2:11" ht="12.75">
      <c r="B11" s="62" t="s">
        <v>30</v>
      </c>
      <c r="C11" s="63">
        <v>39486</v>
      </c>
      <c r="D11" s="47"/>
      <c r="E11" s="47"/>
      <c r="F11" s="47">
        <v>8848.408389603399</v>
      </c>
      <c r="G11" s="47"/>
      <c r="H11" s="47">
        <v>877051.0319943331</v>
      </c>
      <c r="I11" s="39"/>
      <c r="J11" s="40"/>
      <c r="K11" s="61"/>
    </row>
    <row r="12" spans="2:11" ht="12.75">
      <c r="B12" s="62" t="s">
        <v>29</v>
      </c>
      <c r="C12" s="91"/>
      <c r="D12" s="47" t="s">
        <v>44</v>
      </c>
      <c r="E12" s="47" t="s">
        <v>44</v>
      </c>
      <c r="F12" s="47">
        <f>IF(F11="",0,F11-F10)</f>
        <v>1812.1806080000006</v>
      </c>
      <c r="G12" s="47">
        <f>IF(G11="","",G11-G10)</f>
      </c>
      <c r="H12" s="47">
        <f>IF(H11="",0,H11-H10)</f>
        <v>160645.33855431725</v>
      </c>
      <c r="I12" s="39"/>
      <c r="J12" s="50"/>
      <c r="K12" s="79"/>
    </row>
    <row r="13" spans="1:11" ht="12.75">
      <c r="A13">
        <v>10</v>
      </c>
      <c r="B13" s="64" t="s">
        <v>73</v>
      </c>
      <c r="C13" s="92"/>
      <c r="D13" s="51"/>
      <c r="E13" s="51"/>
      <c r="F13" s="51">
        <f>IF(F12="",0,F12/$A13)</f>
        <v>181.21806080000005</v>
      </c>
      <c r="G13" s="51"/>
      <c r="H13" s="51">
        <f>IF(H12="",0,H12/$A13)</f>
        <v>16064.533855431724</v>
      </c>
      <c r="I13" s="52"/>
      <c r="J13" s="53"/>
      <c r="K13" s="79"/>
    </row>
    <row r="14" spans="2:11" ht="6" customHeight="1">
      <c r="B14" s="65"/>
      <c r="C14" s="91"/>
      <c r="D14" s="13"/>
      <c r="E14" s="13"/>
      <c r="F14" s="13"/>
      <c r="G14" s="13"/>
      <c r="H14" s="13"/>
      <c r="I14" s="14"/>
      <c r="J14" s="41"/>
      <c r="K14" s="79"/>
    </row>
    <row r="15" spans="1:11" ht="12.75">
      <c r="A15" s="9"/>
      <c r="B15" s="66" t="s">
        <v>70</v>
      </c>
      <c r="C15" s="93"/>
      <c r="D15" s="13"/>
      <c r="E15" s="13"/>
      <c r="F15" s="13"/>
      <c r="G15" s="13"/>
      <c r="H15" s="13"/>
      <c r="I15" s="14"/>
      <c r="J15" s="41"/>
      <c r="K15" s="80"/>
    </row>
    <row r="16" spans="1:11" ht="12.75">
      <c r="A16" s="7" t="s">
        <v>47</v>
      </c>
      <c r="B16" s="57" t="s">
        <v>20</v>
      </c>
      <c r="C16" s="58">
        <v>39457</v>
      </c>
      <c r="D16" s="54">
        <v>41896.447808000004</v>
      </c>
      <c r="E16" s="54">
        <v>6077.562212</v>
      </c>
      <c r="F16" s="54">
        <v>6450.85691355047</v>
      </c>
      <c r="G16" s="54">
        <v>41.76606271015197</v>
      </c>
      <c r="H16" s="54">
        <v>662485.556356089</v>
      </c>
      <c r="I16" s="55">
        <f>(F16-G16)/(D16-E16)</f>
        <v>0.17893049278886664</v>
      </c>
      <c r="J16" s="56">
        <f>H16/F16/10</f>
        <v>10.269729513988946</v>
      </c>
      <c r="K16" s="11"/>
    </row>
    <row r="17" spans="2:11" ht="12.75">
      <c r="B17" s="62" t="s">
        <v>30</v>
      </c>
      <c r="C17" s="63"/>
      <c r="D17" s="47"/>
      <c r="E17" s="47"/>
      <c r="F17" s="47"/>
      <c r="G17" s="47"/>
      <c r="H17" s="47"/>
      <c r="I17" s="39"/>
      <c r="J17" s="40"/>
      <c r="K17" s="61"/>
    </row>
    <row r="18" spans="1:11" ht="12.75">
      <c r="A18" s="9"/>
      <c r="B18" s="62" t="s">
        <v>29</v>
      </c>
      <c r="C18" s="50"/>
      <c r="D18" s="47" t="s">
        <v>44</v>
      </c>
      <c r="E18" s="47" t="s">
        <v>44</v>
      </c>
      <c r="F18" s="47">
        <f>IF(F17="",0,F17-F16)</f>
        <v>0</v>
      </c>
      <c r="G18" s="47">
        <f>IF(G17="","",G17-G16)</f>
      </c>
      <c r="H18" s="47">
        <f>IF(H17="",0,H17-H16)</f>
        <v>0</v>
      </c>
      <c r="I18" s="39"/>
      <c r="J18" s="50"/>
      <c r="K18" s="11"/>
    </row>
    <row r="19" spans="1:11" ht="12.75">
      <c r="A19" s="9">
        <v>9</v>
      </c>
      <c r="B19" s="64" t="s">
        <v>74</v>
      </c>
      <c r="C19" s="53"/>
      <c r="D19" s="51"/>
      <c r="E19" s="51"/>
      <c r="F19" s="51">
        <f>IF(F18="",0,F18/$A19)</f>
        <v>0</v>
      </c>
      <c r="G19" s="51"/>
      <c r="H19" s="51">
        <f>IF(H18="",0,H18/$A19)</f>
        <v>0</v>
      </c>
      <c r="I19" s="52"/>
      <c r="J19" s="53"/>
      <c r="K19" s="11"/>
    </row>
    <row r="20" spans="1:11" ht="5.25" customHeight="1">
      <c r="A20" s="9"/>
      <c r="B20" s="65"/>
      <c r="C20" s="50"/>
      <c r="D20" s="13"/>
      <c r="E20" s="13"/>
      <c r="F20" s="13"/>
      <c r="G20" s="13"/>
      <c r="H20" s="13"/>
      <c r="I20" s="76"/>
      <c r="J20" s="77"/>
      <c r="K20" s="11"/>
    </row>
    <row r="21" spans="1:11" ht="12.75">
      <c r="A21" s="9"/>
      <c r="B21" s="66" t="s">
        <v>69</v>
      </c>
      <c r="C21" s="67"/>
      <c r="D21" s="13"/>
      <c r="E21" s="13"/>
      <c r="F21" s="13"/>
      <c r="G21" s="13"/>
      <c r="H21" s="13"/>
      <c r="I21" s="76"/>
      <c r="J21" s="77"/>
      <c r="K21" s="11"/>
    </row>
    <row r="22" spans="1:11" ht="12.75">
      <c r="A22" s="7" t="s">
        <v>48</v>
      </c>
      <c r="B22" s="62" t="s">
        <v>28</v>
      </c>
      <c r="C22" s="63">
        <v>39486</v>
      </c>
      <c r="D22" s="47">
        <v>43362.044801</v>
      </c>
      <c r="E22" s="47">
        <v>6544.168444</v>
      </c>
      <c r="F22" s="47">
        <v>6599.659703210712</v>
      </c>
      <c r="G22" s="47">
        <v>46.766820126000006</v>
      </c>
      <c r="H22" s="47">
        <v>738353.9805466445</v>
      </c>
      <c r="I22" s="39">
        <f>(F22-G22)/(D22-E22)</f>
        <v>0.17798128331860846</v>
      </c>
      <c r="J22" s="40">
        <f>H22/F22/10</f>
        <v>11.187758365593272</v>
      </c>
      <c r="K22" s="61"/>
    </row>
    <row r="23" spans="1:11" ht="12.75">
      <c r="A23" s="7"/>
      <c r="B23" s="62" t="s">
        <v>22</v>
      </c>
      <c r="C23" s="50"/>
      <c r="D23" s="47"/>
      <c r="E23" s="47"/>
      <c r="F23" s="47">
        <f>F$13</f>
        <v>181.21806080000005</v>
      </c>
      <c r="G23" s="47"/>
      <c r="H23" s="47">
        <f>H$13</f>
        <v>16064.533855431724</v>
      </c>
      <c r="I23" s="76"/>
      <c r="J23" s="78"/>
      <c r="K23" s="11"/>
    </row>
    <row r="24" spans="1:11" ht="12.75">
      <c r="A24" s="7"/>
      <c r="B24" s="57" t="s">
        <v>21</v>
      </c>
      <c r="C24" s="58">
        <v>39486</v>
      </c>
      <c r="D24" s="54">
        <f>D22+D23</f>
        <v>43362.044801</v>
      </c>
      <c r="E24" s="54">
        <f>E22+E23</f>
        <v>6544.168444</v>
      </c>
      <c r="F24" s="54">
        <f>F22+F23</f>
        <v>6780.877764010712</v>
      </c>
      <c r="G24" s="54">
        <f>G22+G23</f>
        <v>46.766820126000006</v>
      </c>
      <c r="H24" s="54">
        <f>H22+H23</f>
        <v>754418.5144020763</v>
      </c>
      <c r="I24" s="55">
        <f>(F24-G24)/(D24-E24)</f>
        <v>0.18290329617570106</v>
      </c>
      <c r="J24" s="56">
        <f>H24/F24/10</f>
        <v>11.12567636016281</v>
      </c>
      <c r="K24" s="11"/>
    </row>
    <row r="25" spans="1:11" ht="12.75">
      <c r="A25" s="7"/>
      <c r="B25" s="62" t="s">
        <v>30</v>
      </c>
      <c r="C25" s="63"/>
      <c r="D25" s="47"/>
      <c r="E25" s="47"/>
      <c r="F25" s="47"/>
      <c r="G25" s="47"/>
      <c r="H25" s="47"/>
      <c r="I25" s="39"/>
      <c r="J25" s="40"/>
      <c r="K25" s="11"/>
    </row>
    <row r="26" spans="1:11" ht="12.75">
      <c r="A26" s="7"/>
      <c r="B26" s="62" t="s">
        <v>29</v>
      </c>
      <c r="C26" s="50"/>
      <c r="D26" s="47" t="s">
        <v>44</v>
      </c>
      <c r="E26" s="47" t="s">
        <v>44</v>
      </c>
      <c r="F26" s="47">
        <f>IF(F25="",0,F25-F22)</f>
        <v>0</v>
      </c>
      <c r="G26" s="47">
        <f>IF(G25="","",G25-G24)</f>
      </c>
      <c r="H26" s="47">
        <f>IF(H25="",0,H25-H22)</f>
        <v>0</v>
      </c>
      <c r="I26" s="39"/>
      <c r="J26" s="50"/>
      <c r="K26" s="11"/>
    </row>
    <row r="27" spans="1:11" ht="12.75">
      <c r="A27">
        <v>8</v>
      </c>
      <c r="B27" s="64" t="s">
        <v>75</v>
      </c>
      <c r="C27" s="53"/>
      <c r="D27" s="51"/>
      <c r="E27" s="51"/>
      <c r="F27" s="51">
        <f>IF(F26="",0,F26/$A27)</f>
        <v>0</v>
      </c>
      <c r="G27" s="51"/>
      <c r="H27" s="51">
        <f>IF(H26="",0,H26/$A27)</f>
        <v>0</v>
      </c>
      <c r="I27" s="52"/>
      <c r="J27" s="53"/>
      <c r="K27" s="11"/>
    </row>
    <row r="28" spans="2:11" ht="5.25" customHeight="1">
      <c r="B28" s="65"/>
      <c r="C28" s="50"/>
      <c r="D28" s="13"/>
      <c r="E28" s="13"/>
      <c r="F28" s="13"/>
      <c r="G28" s="13"/>
      <c r="H28" s="13"/>
      <c r="I28" s="76"/>
      <c r="J28" s="77"/>
      <c r="K28" s="11"/>
    </row>
    <row r="29" spans="2:11" ht="12.75">
      <c r="B29" s="66" t="s">
        <v>68</v>
      </c>
      <c r="C29" s="67"/>
      <c r="D29" s="13"/>
      <c r="E29" s="13"/>
      <c r="F29" s="13"/>
      <c r="G29" s="13"/>
      <c r="H29" s="13"/>
      <c r="I29" s="76"/>
      <c r="J29" s="77"/>
      <c r="K29" s="11"/>
    </row>
    <row r="30" spans="1:11" ht="12.75">
      <c r="A30" s="7" t="s">
        <v>49</v>
      </c>
      <c r="B30" s="62" t="s">
        <v>28</v>
      </c>
      <c r="C30" s="63">
        <v>39486</v>
      </c>
      <c r="D30" s="47">
        <v>40584.83756266224</v>
      </c>
      <c r="E30" s="47">
        <v>6021.805527021124</v>
      </c>
      <c r="F30" s="47">
        <v>5642.279793015981</v>
      </c>
      <c r="G30" s="47">
        <v>41.34807239183973</v>
      </c>
      <c r="H30" s="47">
        <v>712897.8001850101</v>
      </c>
      <c r="I30" s="39">
        <f>(F30-G30)/(D30-E30)</f>
        <v>0.16204977951148808</v>
      </c>
      <c r="J30" s="40">
        <f>H30/F30/10</f>
        <v>12.634924646371411</v>
      </c>
      <c r="K30" s="61"/>
    </row>
    <row r="31" spans="1:11" ht="12.75">
      <c r="A31" s="7"/>
      <c r="B31" s="62" t="s">
        <v>23</v>
      </c>
      <c r="C31" s="50"/>
      <c r="D31" s="47"/>
      <c r="E31" s="47"/>
      <c r="F31" s="47">
        <f>F$13+F$19</f>
        <v>181.21806080000005</v>
      </c>
      <c r="G31" s="47"/>
      <c r="H31" s="47">
        <f>H$13+H$19</f>
        <v>16064.533855431724</v>
      </c>
      <c r="I31" s="76"/>
      <c r="J31" s="78"/>
      <c r="K31" s="11"/>
    </row>
    <row r="32" spans="1:11" ht="12.75">
      <c r="A32" s="7"/>
      <c r="B32" s="75" t="s">
        <v>21</v>
      </c>
      <c r="C32" s="63">
        <v>39486</v>
      </c>
      <c r="D32" s="13">
        <f>D30+D31</f>
        <v>40584.83756266224</v>
      </c>
      <c r="E32" s="13">
        <f>E30+E31</f>
        <v>6021.805527021124</v>
      </c>
      <c r="F32" s="13">
        <f>F30+F31</f>
        <v>5823.497853815981</v>
      </c>
      <c r="G32" s="13">
        <f>G30+G31</f>
        <v>41.34807239183973</v>
      </c>
      <c r="H32" s="13">
        <f>H30+H31</f>
        <v>728962.3340404418</v>
      </c>
      <c r="I32" s="76">
        <f>(F32-G32)/(D32-E32)</f>
        <v>0.16729289766770566</v>
      </c>
      <c r="J32" s="78">
        <f>H32/F32/10</f>
        <v>12.51760286238918</v>
      </c>
      <c r="K32" s="11"/>
    </row>
    <row r="33" spans="1:11" ht="12.75">
      <c r="A33" s="7"/>
      <c r="B33" s="62" t="s">
        <v>30</v>
      </c>
      <c r="C33" s="63"/>
      <c r="D33" s="47"/>
      <c r="E33" s="47"/>
      <c r="F33" s="47"/>
      <c r="G33" s="47"/>
      <c r="H33" s="47"/>
      <c r="I33" s="39"/>
      <c r="J33" s="40"/>
      <c r="K33" s="61"/>
    </row>
    <row r="34" spans="1:11" ht="12.75">
      <c r="A34" s="7"/>
      <c r="B34" s="62" t="s">
        <v>29</v>
      </c>
      <c r="C34" s="50"/>
      <c r="D34" s="47" t="s">
        <v>44</v>
      </c>
      <c r="E34" s="47" t="s">
        <v>44</v>
      </c>
      <c r="F34" s="47">
        <f>IF(F33="",0,F33-F30)</f>
        <v>0</v>
      </c>
      <c r="G34" s="47" t="s">
        <v>44</v>
      </c>
      <c r="H34" s="47">
        <f>IF(H33="",0,H33-H30)</f>
        <v>0</v>
      </c>
      <c r="I34" s="39"/>
      <c r="J34" s="50"/>
      <c r="K34" s="11"/>
    </row>
    <row r="35" spans="1:11" ht="12.75">
      <c r="A35">
        <v>7</v>
      </c>
      <c r="B35" s="64" t="s">
        <v>76</v>
      </c>
      <c r="C35" s="53"/>
      <c r="D35" s="51"/>
      <c r="E35" s="51"/>
      <c r="F35" s="51">
        <f>IF(F34="",0,F34/$A35)</f>
        <v>0</v>
      </c>
      <c r="G35" s="51"/>
      <c r="H35" s="51">
        <f>IF(H34="",0,H34/$A35)</f>
        <v>0</v>
      </c>
      <c r="I35" s="52"/>
      <c r="J35" s="53"/>
      <c r="K35" s="11"/>
    </row>
    <row r="36" spans="1:11" ht="5.25" customHeight="1">
      <c r="A36" s="7"/>
      <c r="B36" s="65"/>
      <c r="C36" s="50"/>
      <c r="D36" s="13"/>
      <c r="E36" s="13"/>
      <c r="F36" s="13"/>
      <c r="G36" s="13"/>
      <c r="H36" s="13"/>
      <c r="I36" s="76"/>
      <c r="J36" s="77"/>
      <c r="K36" s="11"/>
    </row>
    <row r="37" spans="2:11" ht="12.75">
      <c r="B37" s="66" t="s">
        <v>67</v>
      </c>
      <c r="C37" s="67"/>
      <c r="D37" s="13"/>
      <c r="E37" s="13"/>
      <c r="F37" s="13"/>
      <c r="G37" s="13"/>
      <c r="H37" s="13"/>
      <c r="I37" s="76"/>
      <c r="J37" s="77"/>
      <c r="K37" s="11"/>
    </row>
    <row r="38" spans="1:11" ht="12.75">
      <c r="A38" s="7" t="s">
        <v>50</v>
      </c>
      <c r="B38" s="62" t="s">
        <v>28</v>
      </c>
      <c r="C38" s="63">
        <v>39486</v>
      </c>
      <c r="D38" s="47">
        <v>40358.21709718926</v>
      </c>
      <c r="E38" s="47">
        <v>6022.218981113866</v>
      </c>
      <c r="F38" s="47">
        <v>5239.509744944722</v>
      </c>
      <c r="G38" s="47">
        <v>41.345105841386946</v>
      </c>
      <c r="H38" s="47">
        <v>709367.7577016024</v>
      </c>
      <c r="I38" s="39">
        <f>(F38-G38)/(D38-E38)</f>
        <v>0.15139110334088887</v>
      </c>
      <c r="J38" s="40">
        <f>H38/F38/10</f>
        <v>13.538819321521967</v>
      </c>
      <c r="K38" s="61"/>
    </row>
    <row r="39" spans="1:11" ht="12.75">
      <c r="A39" s="7"/>
      <c r="B39" s="62" t="s">
        <v>33</v>
      </c>
      <c r="C39" s="50"/>
      <c r="D39" s="47"/>
      <c r="E39" s="47"/>
      <c r="F39" s="47">
        <f>F$13+F$19+F$27</f>
        <v>181.21806080000005</v>
      </c>
      <c r="G39" s="47"/>
      <c r="H39" s="47">
        <f>H$13+H$19+H$27</f>
        <v>16064.533855431724</v>
      </c>
      <c r="I39" s="39"/>
      <c r="J39" s="78"/>
      <c r="K39" s="11"/>
    </row>
    <row r="40" spans="1:11" ht="12.75">
      <c r="A40" s="7"/>
      <c r="B40" s="75" t="s">
        <v>21</v>
      </c>
      <c r="C40" s="63">
        <v>39486</v>
      </c>
      <c r="D40" s="13">
        <f>D38+D39</f>
        <v>40358.21709718926</v>
      </c>
      <c r="E40" s="13">
        <f>E38+E39</f>
        <v>6022.218981113866</v>
      </c>
      <c r="F40" s="13">
        <f>F38+F39</f>
        <v>5420.727805744722</v>
      </c>
      <c r="G40" s="13">
        <f>G38+G39</f>
        <v>41.345105841386946</v>
      </c>
      <c r="H40" s="13">
        <f>H38+H39</f>
        <v>725432.2915570341</v>
      </c>
      <c r="I40" s="76">
        <f>(F40-G40)/(D40-E40)</f>
        <v>0.15666888965097014</v>
      </c>
      <c r="J40" s="78">
        <f>H40/F40/10</f>
        <v>13.382562592208433</v>
      </c>
      <c r="K40" s="11"/>
    </row>
    <row r="41" spans="1:11" ht="12.75">
      <c r="A41" s="7"/>
      <c r="B41" s="62" t="s">
        <v>30</v>
      </c>
      <c r="C41" s="63"/>
      <c r="D41" s="47"/>
      <c r="E41" s="47"/>
      <c r="F41" s="47"/>
      <c r="G41" s="47"/>
      <c r="H41" s="47"/>
      <c r="I41" s="39"/>
      <c r="J41" s="40"/>
      <c r="K41" s="61"/>
    </row>
    <row r="42" spans="1:11" ht="12.75">
      <c r="A42" s="7"/>
      <c r="B42" s="62" t="s">
        <v>29</v>
      </c>
      <c r="C42" s="50"/>
      <c r="D42" s="47" t="s">
        <v>44</v>
      </c>
      <c r="E42" s="47" t="s">
        <v>44</v>
      </c>
      <c r="F42" s="47">
        <f>IF(F41="",0,F41-F38)</f>
        <v>0</v>
      </c>
      <c r="G42" s="47" t="s">
        <v>44</v>
      </c>
      <c r="H42" s="47">
        <f>IF(H41="",0,H41-H38)</f>
        <v>0</v>
      </c>
      <c r="I42" s="39"/>
      <c r="J42" s="50"/>
      <c r="K42" s="11"/>
    </row>
    <row r="43" spans="1:11" ht="12.75">
      <c r="A43">
        <v>6</v>
      </c>
      <c r="B43" s="64" t="s">
        <v>77</v>
      </c>
      <c r="C43" s="53"/>
      <c r="D43" s="51"/>
      <c r="E43" s="51"/>
      <c r="F43" s="51">
        <f>IF(F42="",0,F42/$A43)</f>
        <v>0</v>
      </c>
      <c r="G43" s="51"/>
      <c r="H43" s="51">
        <f>IF(H42="",0,H42/$A43)</f>
        <v>0</v>
      </c>
      <c r="I43" s="52"/>
      <c r="J43" s="53"/>
      <c r="K43" s="11"/>
    </row>
    <row r="44" spans="1:11" ht="5.25" customHeight="1">
      <c r="A44" s="7"/>
      <c r="B44" s="65"/>
      <c r="C44" s="50"/>
      <c r="D44" s="13"/>
      <c r="E44" s="13"/>
      <c r="F44" s="13"/>
      <c r="G44" s="13"/>
      <c r="H44" s="13"/>
      <c r="I44" s="76"/>
      <c r="J44" s="77"/>
      <c r="K44" s="11"/>
    </row>
    <row r="45" spans="2:11" ht="12.75">
      <c r="B45" s="66" t="s">
        <v>66</v>
      </c>
      <c r="C45" s="67"/>
      <c r="D45" s="13"/>
      <c r="E45" s="13"/>
      <c r="F45" s="13"/>
      <c r="G45" s="13"/>
      <c r="H45" s="13"/>
      <c r="I45" s="76"/>
      <c r="J45" s="77"/>
      <c r="K45" s="11"/>
    </row>
    <row r="46" spans="1:11" ht="12.75">
      <c r="A46" s="7" t="s">
        <v>51</v>
      </c>
      <c r="B46" s="62" t="s">
        <v>28</v>
      </c>
      <c r="C46" s="63">
        <v>39486</v>
      </c>
      <c r="D46" s="47">
        <v>39762.84876456318</v>
      </c>
      <c r="E46" s="47">
        <v>5977.103021320127</v>
      </c>
      <c r="F46" s="47">
        <v>5187.53619523238</v>
      </c>
      <c r="G46" s="47">
        <v>41.038521446149616</v>
      </c>
      <c r="H46" s="47">
        <v>725862.2094162808</v>
      </c>
      <c r="I46" s="39">
        <f>(F46-G46)/(D46-E46)</f>
        <v>0.1523274848777165</v>
      </c>
      <c r="J46" s="40">
        <f>H46/F46/10</f>
        <v>13.99242688818994</v>
      </c>
      <c r="K46" s="61"/>
    </row>
    <row r="47" spans="1:11" ht="12.75">
      <c r="A47" s="7"/>
      <c r="B47" s="62" t="s">
        <v>34</v>
      </c>
      <c r="C47" s="50"/>
      <c r="D47" s="47"/>
      <c r="E47" s="47"/>
      <c r="F47" s="47">
        <f>F$13+F$19+F$27+F$35</f>
        <v>181.21806080000005</v>
      </c>
      <c r="G47" s="47"/>
      <c r="H47" s="47">
        <f>H$13+H$19+H$27+H$35</f>
        <v>16064.533855431724</v>
      </c>
      <c r="I47" s="76"/>
      <c r="J47" s="78"/>
      <c r="K47" s="11"/>
    </row>
    <row r="48" spans="1:11" ht="12.75">
      <c r="A48" s="7"/>
      <c r="B48" s="75" t="s">
        <v>21</v>
      </c>
      <c r="C48" s="63">
        <v>39486</v>
      </c>
      <c r="D48" s="13">
        <f>D46+D47</f>
        <v>39762.84876456318</v>
      </c>
      <c r="E48" s="13">
        <f>E46+E47</f>
        <v>5977.103021320127</v>
      </c>
      <c r="F48" s="13">
        <f>F46+F47</f>
        <v>5368.75425603238</v>
      </c>
      <c r="G48" s="13">
        <f>G46+G47</f>
        <v>41.038521446149616</v>
      </c>
      <c r="H48" s="13">
        <f>H46+H47</f>
        <v>741926.7432717126</v>
      </c>
      <c r="I48" s="76">
        <f>(F48-G48)/(D48-E48)</f>
        <v>0.1576912279833794</v>
      </c>
      <c r="J48" s="78">
        <f>H48/F48/10</f>
        <v>13.81934631182042</v>
      </c>
      <c r="K48" s="11"/>
    </row>
    <row r="49" spans="1:11" ht="12.75">
      <c r="A49" s="7"/>
      <c r="B49" s="62" t="s">
        <v>30</v>
      </c>
      <c r="C49" s="63"/>
      <c r="D49" s="47"/>
      <c r="E49" s="47"/>
      <c r="F49" s="47"/>
      <c r="G49" s="47"/>
      <c r="H49" s="47"/>
      <c r="I49" s="39"/>
      <c r="J49" s="40"/>
      <c r="K49" s="61"/>
    </row>
    <row r="50" spans="1:11" ht="12.75">
      <c r="A50" s="7"/>
      <c r="B50" s="62" t="s">
        <v>29</v>
      </c>
      <c r="C50" s="50"/>
      <c r="D50" s="47" t="s">
        <v>44</v>
      </c>
      <c r="E50" s="47" t="s">
        <v>44</v>
      </c>
      <c r="F50" s="47">
        <f>IF(F49="",0,F49-F46)</f>
        <v>0</v>
      </c>
      <c r="G50" s="47" t="s">
        <v>44</v>
      </c>
      <c r="H50" s="47">
        <f>IF(H49="",0,H49-H46)</f>
        <v>0</v>
      </c>
      <c r="I50" s="39"/>
      <c r="J50" s="50"/>
      <c r="K50" s="11"/>
    </row>
    <row r="51" spans="1:11" ht="12.75">
      <c r="A51">
        <v>5</v>
      </c>
      <c r="B51" s="64" t="s">
        <v>78</v>
      </c>
      <c r="C51" s="53"/>
      <c r="D51" s="51"/>
      <c r="E51" s="51"/>
      <c r="F51" s="51">
        <f>IF(F50="",0,F50/$A51)</f>
        <v>0</v>
      </c>
      <c r="G51" s="51"/>
      <c r="H51" s="51">
        <f>IF(H50="",0,H50/$A51)</f>
        <v>0</v>
      </c>
      <c r="I51" s="52"/>
      <c r="J51" s="53"/>
      <c r="K51" s="11"/>
    </row>
    <row r="52" spans="1:11" ht="5.25" customHeight="1">
      <c r="A52" s="7"/>
      <c r="B52" s="15"/>
      <c r="C52" s="68"/>
      <c r="D52" s="43"/>
      <c r="E52" s="8"/>
      <c r="F52" s="8"/>
      <c r="G52" s="8"/>
      <c r="H52" s="8"/>
      <c r="I52" s="10"/>
      <c r="J52" s="11"/>
      <c r="K52" s="11"/>
    </row>
    <row r="53" spans="1:11" ht="12.75" customHeight="1">
      <c r="A53" s="7"/>
      <c r="B53" s="69"/>
      <c r="C53" s="70"/>
      <c r="D53" s="13"/>
      <c r="E53" s="8"/>
      <c r="F53" s="8"/>
      <c r="G53" s="8"/>
      <c r="H53" s="8"/>
      <c r="I53" s="10"/>
      <c r="J53" s="11"/>
      <c r="K53" s="11"/>
    </row>
    <row r="54" spans="1:11" ht="12.75" customHeight="1">
      <c r="A54" s="7"/>
      <c r="B54" s="69" t="s">
        <v>25</v>
      </c>
      <c r="C54" s="50"/>
      <c r="D54" s="8"/>
      <c r="E54" s="8"/>
      <c r="F54" s="8"/>
      <c r="G54" s="8"/>
      <c r="H54" s="8"/>
      <c r="I54" s="10"/>
      <c r="J54" s="11"/>
      <c r="K54" s="11"/>
    </row>
    <row r="55" spans="1:11" ht="12.75" customHeight="1">
      <c r="A55" s="7"/>
      <c r="B55" s="69" t="s">
        <v>43</v>
      </c>
      <c r="C55" s="50"/>
      <c r="D55" s="8"/>
      <c r="E55" s="8"/>
      <c r="F55" s="8"/>
      <c r="G55" s="8"/>
      <c r="H55" s="8"/>
      <c r="I55" s="10"/>
      <c r="J55" s="11"/>
      <c r="K55" s="11"/>
    </row>
    <row r="56" spans="1:11" ht="12.75" customHeight="1">
      <c r="A56" s="7"/>
      <c r="B56" s="69" t="s">
        <v>27</v>
      </c>
      <c r="C56" s="50"/>
      <c r="D56" s="8"/>
      <c r="E56" s="8"/>
      <c r="F56" s="8"/>
      <c r="G56" s="8"/>
      <c r="H56" s="8"/>
      <c r="I56" s="10"/>
      <c r="J56" s="11"/>
      <c r="K56" s="11"/>
    </row>
    <row r="57" spans="1:11" ht="12.75" customHeight="1">
      <c r="A57" s="7"/>
      <c r="B57" s="69" t="s">
        <v>26</v>
      </c>
      <c r="C57" s="50"/>
      <c r="D57" s="8"/>
      <c r="E57" s="8"/>
      <c r="F57" s="8"/>
      <c r="G57" s="8"/>
      <c r="H57" s="8"/>
      <c r="I57" s="10"/>
      <c r="J57" s="11"/>
      <c r="K57" s="11"/>
    </row>
    <row r="58" spans="1:11" ht="12.75" customHeight="1">
      <c r="A58" s="7"/>
      <c r="B58" s="69" t="s">
        <v>41</v>
      </c>
      <c r="C58" s="70"/>
      <c r="D58" s="8"/>
      <c r="E58" s="8"/>
      <c r="F58" s="8"/>
      <c r="G58" s="8"/>
      <c r="H58" s="8"/>
      <c r="I58" s="10"/>
      <c r="J58" s="11"/>
      <c r="K58" s="11"/>
    </row>
    <row r="59" spans="1:11" ht="12.75" customHeight="1">
      <c r="A59" s="7"/>
      <c r="B59" s="69"/>
      <c r="C59" s="70"/>
      <c r="D59" s="13"/>
      <c r="E59" s="8"/>
      <c r="F59" s="8"/>
      <c r="G59" s="8"/>
      <c r="H59" s="8"/>
      <c r="I59" s="10"/>
      <c r="J59" s="11"/>
      <c r="K59" s="11"/>
    </row>
    <row r="60" spans="1:11" ht="5.25" customHeight="1">
      <c r="A60" s="7"/>
      <c r="B60" s="71"/>
      <c r="C60" s="72"/>
      <c r="D60" s="43"/>
      <c r="E60" s="43"/>
      <c r="F60" s="43"/>
      <c r="G60" s="43"/>
      <c r="H60" s="43"/>
      <c r="I60" s="44"/>
      <c r="J60" s="45"/>
      <c r="K60" s="11"/>
    </row>
    <row r="61" spans="1:11" ht="12.75">
      <c r="A61" s="12"/>
      <c r="B61" s="66" t="s">
        <v>65</v>
      </c>
      <c r="C61" s="67"/>
      <c r="D61" s="13"/>
      <c r="E61" s="13"/>
      <c r="F61" s="13"/>
      <c r="G61" s="13"/>
      <c r="H61" s="13"/>
      <c r="I61" s="14"/>
      <c r="J61" s="41"/>
      <c r="K61" s="11"/>
    </row>
    <row r="62" spans="1:11" ht="12.75">
      <c r="A62" s="7" t="s">
        <v>52</v>
      </c>
      <c r="B62" s="62" t="s">
        <v>28</v>
      </c>
      <c r="C62" s="63">
        <v>39486</v>
      </c>
      <c r="D62" s="47">
        <v>39937.795486647105</v>
      </c>
      <c r="E62" s="47">
        <v>5969.495546589331</v>
      </c>
      <c r="F62" s="47">
        <v>5002.128368356349</v>
      </c>
      <c r="G62" s="47">
        <v>40.99029988665879</v>
      </c>
      <c r="H62" s="47">
        <v>715828.1365938623</v>
      </c>
      <c r="I62" s="39">
        <f>(F62-G62)/(D62-E62)</f>
        <v>0.14605199781044007</v>
      </c>
      <c r="J62" s="40">
        <f>H62/F62/10</f>
        <v>14.31047114108902</v>
      </c>
      <c r="K62" s="61"/>
    </row>
    <row r="63" spans="1:11" ht="12.75">
      <c r="A63" s="7"/>
      <c r="B63" s="62" t="s">
        <v>35</v>
      </c>
      <c r="C63" s="50"/>
      <c r="D63" s="47"/>
      <c r="E63" s="47"/>
      <c r="F63" s="47">
        <f>F$13+F$19+F$27+F$35+F$43</f>
        <v>181.21806080000005</v>
      </c>
      <c r="G63" s="47"/>
      <c r="H63" s="47">
        <f>H$13+H$19+H$27+H$35+H$43</f>
        <v>16064.533855431724</v>
      </c>
      <c r="I63" s="14"/>
      <c r="J63" s="42"/>
      <c r="K63" s="11"/>
    </row>
    <row r="64" spans="1:11" ht="12.75">
      <c r="A64" s="7"/>
      <c r="B64" s="75" t="s">
        <v>21</v>
      </c>
      <c r="C64" s="63">
        <v>39486</v>
      </c>
      <c r="D64" s="13">
        <f>D62+D63</f>
        <v>39937.795486647105</v>
      </c>
      <c r="E64" s="13">
        <f>E62+E63</f>
        <v>5969.495546589331</v>
      </c>
      <c r="F64" s="13">
        <f>F62+F63</f>
        <v>5183.346429156349</v>
      </c>
      <c r="G64" s="13">
        <f>G62+G63</f>
        <v>40.99029988665879</v>
      </c>
      <c r="H64" s="13">
        <f>H62+H63</f>
        <v>731892.670449294</v>
      </c>
      <c r="I64" s="76">
        <f>(F64-G64)/(D64-E64)</f>
        <v>0.15138691481010702</v>
      </c>
      <c r="J64" s="78">
        <f>H64/F64/10</f>
        <v>14.120080153863423</v>
      </c>
      <c r="K64" s="11"/>
    </row>
    <row r="65" spans="1:11" ht="12.75">
      <c r="A65" s="7"/>
      <c r="B65" s="62" t="s">
        <v>30</v>
      </c>
      <c r="C65" s="63"/>
      <c r="D65" s="47"/>
      <c r="E65" s="47"/>
      <c r="F65" s="47"/>
      <c r="G65" s="47"/>
      <c r="H65" s="47"/>
      <c r="I65" s="39"/>
      <c r="J65" s="40"/>
      <c r="K65" s="61"/>
    </row>
    <row r="66" spans="1:11" ht="12.75">
      <c r="A66" s="7"/>
      <c r="B66" s="62" t="s">
        <v>29</v>
      </c>
      <c r="C66" s="50"/>
      <c r="D66" s="47"/>
      <c r="E66" s="47"/>
      <c r="F66" s="47">
        <f>IF(F65="",0,F65-F62)</f>
        <v>0</v>
      </c>
      <c r="G66" s="47" t="s">
        <v>44</v>
      </c>
      <c r="H66" s="47">
        <f>IF(H65="",0,H65-H62)</f>
        <v>0</v>
      </c>
      <c r="I66" s="39"/>
      <c r="J66" s="50"/>
      <c r="K66" s="11"/>
    </row>
    <row r="67" spans="1:11" ht="12.75">
      <c r="A67">
        <v>4</v>
      </c>
      <c r="B67" s="64" t="s">
        <v>79</v>
      </c>
      <c r="C67" s="53"/>
      <c r="D67" s="51"/>
      <c r="E67" s="51"/>
      <c r="F67" s="51">
        <f>IF(F66="",0,F66/$A67)</f>
        <v>0</v>
      </c>
      <c r="G67" s="51"/>
      <c r="H67" s="51">
        <f>IF(H66="",0,H66/$A67)</f>
        <v>0</v>
      </c>
      <c r="I67" s="52"/>
      <c r="J67" s="53"/>
      <c r="K67" s="11"/>
    </row>
    <row r="68" spans="1:11" ht="5.25" customHeight="1">
      <c r="A68" s="7"/>
      <c r="B68" s="65"/>
      <c r="C68" s="50"/>
      <c r="D68" s="13"/>
      <c r="E68" s="13"/>
      <c r="F68" s="13"/>
      <c r="G68" s="13"/>
      <c r="H68" s="13"/>
      <c r="I68" s="76"/>
      <c r="J68" s="77"/>
      <c r="K68" s="11"/>
    </row>
    <row r="69" spans="1:11" ht="12.75">
      <c r="A69" s="7"/>
      <c r="B69" s="66" t="s">
        <v>64</v>
      </c>
      <c r="C69" s="67"/>
      <c r="D69" s="13"/>
      <c r="E69" s="13"/>
      <c r="F69" s="13"/>
      <c r="G69" s="13"/>
      <c r="H69" s="13"/>
      <c r="I69" s="76"/>
      <c r="J69" s="77"/>
      <c r="K69" s="11"/>
    </row>
    <row r="70" spans="1:11" ht="12.75">
      <c r="A70" s="7" t="s">
        <v>53</v>
      </c>
      <c r="B70" s="62" t="s">
        <v>28</v>
      </c>
      <c r="C70" s="63">
        <v>39486</v>
      </c>
      <c r="D70" s="47">
        <v>40060.494216131316</v>
      </c>
      <c r="E70" s="47">
        <v>5957.405358073038</v>
      </c>
      <c r="F70" s="47">
        <v>5235.727978736476</v>
      </c>
      <c r="G70" s="47">
        <v>40.94175658991614</v>
      </c>
      <c r="H70" s="47">
        <v>705565.4044547871</v>
      </c>
      <c r="I70" s="39">
        <f>(F70-G70)/(D70-E70)</f>
        <v>0.1523259738661202</v>
      </c>
      <c r="J70" s="40">
        <f>H70/F70/10</f>
        <v>13.475975209565018</v>
      </c>
      <c r="K70" s="61"/>
    </row>
    <row r="71" spans="1:11" ht="12.75">
      <c r="A71" s="7"/>
      <c r="B71" s="62" t="s">
        <v>36</v>
      </c>
      <c r="C71" s="50"/>
      <c r="D71" s="47"/>
      <c r="E71" s="47"/>
      <c r="F71" s="47">
        <f>F$13+F$19+F$27+F$35+F$43+F$51</f>
        <v>181.21806080000005</v>
      </c>
      <c r="G71" s="47"/>
      <c r="H71" s="47">
        <f>H$13+H$19+H$27+H$35+H$43+H$51</f>
        <v>16064.533855431724</v>
      </c>
      <c r="I71" s="76"/>
      <c r="J71" s="78"/>
      <c r="K71" s="11"/>
    </row>
    <row r="72" spans="1:11" ht="12.75">
      <c r="A72" s="7"/>
      <c r="B72" s="75" t="s">
        <v>21</v>
      </c>
      <c r="C72" s="63">
        <v>39486</v>
      </c>
      <c r="D72" s="13">
        <f>D70+D71</f>
        <v>40060.494216131316</v>
      </c>
      <c r="E72" s="13">
        <f>E70+E71</f>
        <v>5957.405358073038</v>
      </c>
      <c r="F72" s="13">
        <f>F70+F71</f>
        <v>5416.946039536476</v>
      </c>
      <c r="G72" s="13">
        <f>G70+G71</f>
        <v>40.94175658991614</v>
      </c>
      <c r="H72" s="13">
        <f>H70+H71</f>
        <v>721629.9383102189</v>
      </c>
      <c r="I72" s="76">
        <f>(F72-G72)/(D72-E72)</f>
        <v>0.15763980516023712</v>
      </c>
      <c r="J72" s="78">
        <f>H72/F72/10</f>
        <v>13.321711773447316</v>
      </c>
      <c r="K72" s="11"/>
    </row>
    <row r="73" spans="1:11" ht="12.75">
      <c r="A73" s="7"/>
      <c r="B73" s="62" t="s">
        <v>30</v>
      </c>
      <c r="C73" s="63"/>
      <c r="D73" s="47"/>
      <c r="E73" s="47"/>
      <c r="F73" s="47"/>
      <c r="G73" s="47"/>
      <c r="H73" s="47"/>
      <c r="I73" s="39"/>
      <c r="J73" s="40"/>
      <c r="K73" s="61"/>
    </row>
    <row r="74" spans="1:11" ht="12.75">
      <c r="A74" s="7"/>
      <c r="B74" s="62" t="s">
        <v>29</v>
      </c>
      <c r="C74" s="50"/>
      <c r="D74" s="47" t="s">
        <v>44</v>
      </c>
      <c r="E74" s="47" t="s">
        <v>44</v>
      </c>
      <c r="F74" s="47">
        <f>IF(F73="",0,F73-F70)</f>
        <v>0</v>
      </c>
      <c r="G74" s="47" t="s">
        <v>44</v>
      </c>
      <c r="H74" s="47">
        <f>IF(H73="",0,H73-H70)</f>
        <v>0</v>
      </c>
      <c r="I74" s="39"/>
      <c r="J74" s="50"/>
      <c r="K74" s="11"/>
    </row>
    <row r="75" spans="1:11" ht="12.75">
      <c r="A75">
        <v>3</v>
      </c>
      <c r="B75" s="64" t="s">
        <v>80</v>
      </c>
      <c r="C75" s="53"/>
      <c r="D75" s="51"/>
      <c r="E75" s="51"/>
      <c r="F75" s="51">
        <f>IF(F74="",0,F74/$A75)</f>
        <v>0</v>
      </c>
      <c r="G75" s="51"/>
      <c r="H75" s="51">
        <f>IF(H74="",0,H74/$A75)</f>
        <v>0</v>
      </c>
      <c r="I75" s="52"/>
      <c r="J75" s="53"/>
      <c r="K75" s="11"/>
    </row>
    <row r="76" spans="1:11" ht="5.25" customHeight="1">
      <c r="A76" s="7"/>
      <c r="B76" s="65"/>
      <c r="C76" s="50"/>
      <c r="D76" s="13"/>
      <c r="E76" s="13"/>
      <c r="F76" s="13"/>
      <c r="G76" s="13"/>
      <c r="H76" s="13"/>
      <c r="I76" s="76"/>
      <c r="J76" s="77"/>
      <c r="K76" s="11"/>
    </row>
    <row r="77" spans="1:11" ht="12.75">
      <c r="A77" s="7"/>
      <c r="B77" s="66" t="s">
        <v>63</v>
      </c>
      <c r="C77" s="67"/>
      <c r="D77" s="13"/>
      <c r="E77" s="13"/>
      <c r="F77" s="13"/>
      <c r="G77" s="13"/>
      <c r="H77" s="13"/>
      <c r="I77" s="76"/>
      <c r="J77" s="77"/>
      <c r="K77" s="11"/>
    </row>
    <row r="78" spans="1:11" ht="12.75">
      <c r="A78" s="7" t="s">
        <v>54</v>
      </c>
      <c r="B78" s="62" t="s">
        <v>28</v>
      </c>
      <c r="C78" s="63">
        <v>39486</v>
      </c>
      <c r="D78" s="47">
        <v>40297.687926923434</v>
      </c>
      <c r="E78" s="47">
        <v>6059.40311753939</v>
      </c>
      <c r="F78" s="47">
        <v>6107.916816015821</v>
      </c>
      <c r="G78" s="47">
        <v>41.632314210457594</v>
      </c>
      <c r="H78" s="47">
        <v>763074.5066541582</v>
      </c>
      <c r="I78" s="39">
        <f>(F78-G78)/(D78-E78)</f>
        <v>0.17717839943146665</v>
      </c>
      <c r="J78" s="40">
        <f>H78/F78/10</f>
        <v>12.493203978372284</v>
      </c>
      <c r="K78" s="61"/>
    </row>
    <row r="79" spans="1:11" ht="12.75">
      <c r="A79" s="7"/>
      <c r="B79" s="62" t="s">
        <v>37</v>
      </c>
      <c r="C79" s="50"/>
      <c r="D79" s="47"/>
      <c r="E79" s="47"/>
      <c r="F79" s="47">
        <f>F$13+F$19+F$27+F$35+F$43+F$51+F$67</f>
        <v>181.21806080000005</v>
      </c>
      <c r="G79" s="47"/>
      <c r="H79" s="47">
        <f>H$13+H$19+H$27+H$35+H$43+H$51+H$67</f>
        <v>16064.533855431724</v>
      </c>
      <c r="I79" s="76"/>
      <c r="J79" s="78"/>
      <c r="K79" s="11"/>
    </row>
    <row r="80" spans="1:11" ht="12.75">
      <c r="A80" s="7"/>
      <c r="B80" s="75" t="s">
        <v>21</v>
      </c>
      <c r="C80" s="63">
        <v>39486</v>
      </c>
      <c r="D80" s="13">
        <f>D78+D79</f>
        <v>40297.687926923434</v>
      </c>
      <c r="E80" s="13">
        <f>E78+E79</f>
        <v>6059.40311753939</v>
      </c>
      <c r="F80" s="13">
        <f>F78+F79</f>
        <v>6289.1348768158205</v>
      </c>
      <c r="G80" s="13">
        <f>G78+G79</f>
        <v>41.632314210457594</v>
      </c>
      <c r="H80" s="13">
        <f>H78+H79</f>
        <v>779139.04050959</v>
      </c>
      <c r="I80" s="76">
        <f>(F80-G80)/(D80-E80)</f>
        <v>0.18247124811851104</v>
      </c>
      <c r="J80" s="78">
        <f>H80/F80/10</f>
        <v>12.388652108285948</v>
      </c>
      <c r="K80" s="11"/>
    </row>
    <row r="81" spans="1:11" ht="12.75">
      <c r="A81" s="7"/>
      <c r="B81" s="62" t="s">
        <v>30</v>
      </c>
      <c r="C81" s="63"/>
      <c r="D81" s="47"/>
      <c r="E81" s="47"/>
      <c r="F81" s="47"/>
      <c r="G81" s="47"/>
      <c r="H81" s="47"/>
      <c r="I81" s="39"/>
      <c r="J81" s="40"/>
      <c r="K81" s="61"/>
    </row>
    <row r="82" spans="1:11" ht="12.75">
      <c r="A82" s="7"/>
      <c r="B82" s="62" t="s">
        <v>29</v>
      </c>
      <c r="C82" s="50"/>
      <c r="D82" s="47" t="s">
        <v>44</v>
      </c>
      <c r="E82" s="47" t="s">
        <v>44</v>
      </c>
      <c r="F82" s="47">
        <f>IF(F81="",0,F81-F78)</f>
        <v>0</v>
      </c>
      <c r="G82" s="47" t="s">
        <v>44</v>
      </c>
      <c r="H82" s="47">
        <f>IF(H81="",0,H81-H78)</f>
        <v>0</v>
      </c>
      <c r="I82" s="39"/>
      <c r="J82" s="50"/>
      <c r="K82" s="11"/>
    </row>
    <row r="83" spans="1:11" ht="12.75">
      <c r="A83">
        <v>2</v>
      </c>
      <c r="B83" s="64" t="s">
        <v>81</v>
      </c>
      <c r="C83" s="53"/>
      <c r="D83" s="51"/>
      <c r="E83" s="51"/>
      <c r="F83" s="51">
        <f>IF(F82="",0,F82/$A83)</f>
        <v>0</v>
      </c>
      <c r="G83" s="51"/>
      <c r="H83" s="51">
        <f>IF(H82="",0,H82/$A83)</f>
        <v>0</v>
      </c>
      <c r="I83" s="52"/>
      <c r="J83" s="53"/>
      <c r="K83" s="11"/>
    </row>
    <row r="84" spans="2:11" ht="5.25" customHeight="1">
      <c r="B84" s="65"/>
      <c r="C84" s="50"/>
      <c r="D84" s="13"/>
      <c r="E84" s="13"/>
      <c r="F84" s="13"/>
      <c r="G84" s="13"/>
      <c r="H84" s="13"/>
      <c r="I84" s="76"/>
      <c r="J84" s="77"/>
      <c r="K84" s="11"/>
    </row>
    <row r="85" spans="1:11" ht="12.75">
      <c r="A85" s="7"/>
      <c r="B85" s="66" t="s">
        <v>62</v>
      </c>
      <c r="C85" s="67"/>
      <c r="D85" s="13"/>
      <c r="E85" s="13"/>
      <c r="F85" s="13"/>
      <c r="G85" s="13"/>
      <c r="H85" s="13"/>
      <c r="I85" s="76"/>
      <c r="J85" s="77"/>
      <c r="K85" s="11"/>
    </row>
    <row r="86" spans="1:11" ht="12.75">
      <c r="A86" s="7" t="s">
        <v>55</v>
      </c>
      <c r="B86" s="62" t="s">
        <v>28</v>
      </c>
      <c r="C86" s="63">
        <v>39486</v>
      </c>
      <c r="D86" s="47">
        <v>41466.34185251463</v>
      </c>
      <c r="E86" s="47">
        <v>6151.158283883615</v>
      </c>
      <c r="F86" s="47">
        <v>6860.984069064918</v>
      </c>
      <c r="G86" s="47">
        <v>42.251215229526785</v>
      </c>
      <c r="H86" s="47">
        <v>781140.6614106316</v>
      </c>
      <c r="I86" s="39">
        <f>(F86-G86)/(D86-E86)</f>
        <v>0.1930821863231707</v>
      </c>
      <c r="J86" s="40">
        <f>H86/F86/10</f>
        <v>11.385256889498843</v>
      </c>
      <c r="K86" s="61"/>
    </row>
    <row r="87" spans="1:11" ht="12.75">
      <c r="A87" s="7"/>
      <c r="B87" s="62" t="s">
        <v>38</v>
      </c>
      <c r="C87" s="50"/>
      <c r="D87" s="47"/>
      <c r="E87" s="47"/>
      <c r="F87" s="47">
        <f>F$13+F$19+F$27+F$35+F$43+F$51+F$67+F$75</f>
        <v>181.21806080000005</v>
      </c>
      <c r="G87" s="47"/>
      <c r="H87" s="47">
        <f>H$13+H$19+H$27+H$35+H$43+H$51+H$67+H$75</f>
        <v>16064.533855431724</v>
      </c>
      <c r="I87" s="76"/>
      <c r="J87" s="78"/>
      <c r="K87" s="11"/>
    </row>
    <row r="88" spans="1:11" ht="12.75">
      <c r="A88" s="7"/>
      <c r="B88" s="75" t="s">
        <v>21</v>
      </c>
      <c r="C88" s="63">
        <v>39486</v>
      </c>
      <c r="D88" s="13">
        <f>D86+D87</f>
        <v>41466.34185251463</v>
      </c>
      <c r="E88" s="13">
        <f>E86+E87</f>
        <v>6151.158283883615</v>
      </c>
      <c r="F88" s="13">
        <f>F86+F87</f>
        <v>7042.202129864918</v>
      </c>
      <c r="G88" s="13">
        <f>G86+G87</f>
        <v>42.251215229526785</v>
      </c>
      <c r="H88" s="13">
        <f>H86+H87</f>
        <v>797205.1952660633</v>
      </c>
      <c r="I88" s="76">
        <f>(F88-G88)/(D88-E88)</f>
        <v>0.1982136352493195</v>
      </c>
      <c r="J88" s="78">
        <f>H88/F88/10</f>
        <v>11.320396384040672</v>
      </c>
      <c r="K88" s="11"/>
    </row>
    <row r="89" spans="1:11" ht="12.75">
      <c r="A89" s="7"/>
      <c r="B89" s="62" t="s">
        <v>30</v>
      </c>
      <c r="C89" s="63"/>
      <c r="D89" s="47"/>
      <c r="E89" s="47"/>
      <c r="F89" s="47"/>
      <c r="G89" s="47"/>
      <c r="H89" s="47"/>
      <c r="I89" s="39"/>
      <c r="J89" s="40"/>
      <c r="K89" s="61"/>
    </row>
    <row r="90" spans="1:11" ht="12.75">
      <c r="A90" s="7"/>
      <c r="B90" s="64" t="s">
        <v>31</v>
      </c>
      <c r="C90" s="53"/>
      <c r="D90" s="60" t="s">
        <v>44</v>
      </c>
      <c r="E90" s="51" t="s">
        <v>44</v>
      </c>
      <c r="F90" s="51">
        <f>IF(F89="",0,F89-F86)</f>
        <v>0</v>
      </c>
      <c r="G90" s="51" t="s">
        <v>44</v>
      </c>
      <c r="H90" s="51">
        <f>IF(H89="",0,H89-H86)</f>
        <v>0</v>
      </c>
      <c r="I90" s="52"/>
      <c r="J90" s="53"/>
      <c r="K90" s="11"/>
    </row>
    <row r="91" spans="2:11" ht="5.25" customHeight="1">
      <c r="B91" s="65"/>
      <c r="C91" s="50"/>
      <c r="D91" s="13"/>
      <c r="E91" s="13"/>
      <c r="F91" s="13"/>
      <c r="G91" s="13"/>
      <c r="H91" s="13"/>
      <c r="I91" s="76"/>
      <c r="J91" s="77"/>
      <c r="K91" s="11"/>
    </row>
    <row r="92" spans="1:11" ht="12.75">
      <c r="A92" s="7"/>
      <c r="B92" s="66" t="s">
        <v>61</v>
      </c>
      <c r="C92" s="67"/>
      <c r="D92" s="13"/>
      <c r="E92" s="13"/>
      <c r="F92" s="13"/>
      <c r="G92" s="13"/>
      <c r="H92" s="13"/>
      <c r="I92" s="76"/>
      <c r="J92" s="77"/>
      <c r="K92" s="11"/>
    </row>
    <row r="93" spans="1:11" ht="12.75">
      <c r="A93" s="7" t="s">
        <v>56</v>
      </c>
      <c r="B93" s="62" t="s">
        <v>28</v>
      </c>
      <c r="C93" s="63">
        <v>39486</v>
      </c>
      <c r="D93" s="47">
        <v>42640.597032930455</v>
      </c>
      <c r="E93" s="47">
        <v>6283.511129455241</v>
      </c>
      <c r="F93" s="47">
        <v>7265.947595101998</v>
      </c>
      <c r="G93" s="47">
        <v>43.17113374762389</v>
      </c>
      <c r="H93" s="47">
        <v>746743.7429582551</v>
      </c>
      <c r="I93" s="39">
        <f>(F93-G93)/(D93-E93)</f>
        <v>0.19866213921902856</v>
      </c>
      <c r="J93" s="40">
        <f>H93/F93/10</f>
        <v>10.277307029597045</v>
      </c>
      <c r="K93" s="61"/>
    </row>
    <row r="94" spans="1:11" ht="12.75">
      <c r="A94" s="7"/>
      <c r="B94" s="62" t="s">
        <v>39</v>
      </c>
      <c r="C94" s="50"/>
      <c r="D94" s="47"/>
      <c r="E94" s="47"/>
      <c r="F94" s="47">
        <f>F$13+F$19+F$27+F$35+F$43+F$51+F$67+F$75+F$83</f>
        <v>181.21806080000005</v>
      </c>
      <c r="G94" s="47"/>
      <c r="H94" s="47">
        <f>H$13+H$19+H$27+H$35+H$43+H$51+H$67+H$75+H$83</f>
        <v>16064.533855431724</v>
      </c>
      <c r="I94" s="76"/>
      <c r="J94" s="78"/>
      <c r="K94" s="11"/>
    </row>
    <row r="95" spans="1:11" ht="12.75">
      <c r="A95" s="7"/>
      <c r="B95" s="75" t="s">
        <v>21</v>
      </c>
      <c r="C95" s="63">
        <v>39486</v>
      </c>
      <c r="D95" s="13">
        <f>D93+D94</f>
        <v>42640.597032930455</v>
      </c>
      <c r="E95" s="13">
        <f>E93+E94</f>
        <v>6283.511129455241</v>
      </c>
      <c r="F95" s="13">
        <f>F93+F94</f>
        <v>7447.1656559019975</v>
      </c>
      <c r="G95" s="13">
        <f>G93+G94</f>
        <v>43.17113374762389</v>
      </c>
      <c r="H95" s="13">
        <f>H93+H94</f>
        <v>762808.2768136868</v>
      </c>
      <c r="I95" s="76">
        <f>(F95-G95)/(D95-E95)</f>
        <v>0.2036465337681714</v>
      </c>
      <c r="J95" s="78">
        <f>H95/F95/10</f>
        <v>10.242934185425955</v>
      </c>
      <c r="K95" s="11"/>
    </row>
    <row r="96" spans="1:11" ht="12.75">
      <c r="A96" s="7"/>
      <c r="B96" s="62" t="s">
        <v>30</v>
      </c>
      <c r="C96" s="63"/>
      <c r="D96" s="47"/>
      <c r="E96" s="47"/>
      <c r="F96" s="47"/>
      <c r="G96" s="47"/>
      <c r="H96" s="47"/>
      <c r="I96" s="39"/>
      <c r="J96" s="40"/>
      <c r="K96" s="61"/>
    </row>
    <row r="97" spans="1:11" ht="12.75">
      <c r="A97" s="7"/>
      <c r="B97" s="64" t="s">
        <v>31</v>
      </c>
      <c r="C97" s="53"/>
      <c r="D97" s="60" t="s">
        <v>44</v>
      </c>
      <c r="E97" s="51" t="s">
        <v>44</v>
      </c>
      <c r="F97" s="51">
        <f>IF(F96="",0,F96-F93)</f>
        <v>0</v>
      </c>
      <c r="G97" s="51" t="s">
        <v>44</v>
      </c>
      <c r="H97" s="51">
        <f>IF(H96="",0,H96-H93)</f>
        <v>0</v>
      </c>
      <c r="I97" s="52"/>
      <c r="J97" s="53"/>
      <c r="K97" s="11"/>
    </row>
    <row r="98" spans="2:11" ht="5.25" customHeight="1">
      <c r="B98" s="65"/>
      <c r="C98" s="50"/>
      <c r="D98" s="13"/>
      <c r="E98" s="13"/>
      <c r="F98" s="13"/>
      <c r="G98" s="13"/>
      <c r="H98" s="13"/>
      <c r="I98" s="76"/>
      <c r="J98" s="77"/>
      <c r="K98" s="11"/>
    </row>
    <row r="99" spans="1:11" ht="12.75">
      <c r="A99" s="7"/>
      <c r="B99" s="66" t="s">
        <v>60</v>
      </c>
      <c r="C99" s="67"/>
      <c r="D99" s="13"/>
      <c r="E99" s="13"/>
      <c r="F99" s="13"/>
      <c r="G99" s="13"/>
      <c r="H99" s="13"/>
      <c r="I99" s="76"/>
      <c r="J99" s="77"/>
      <c r="K99" s="11"/>
    </row>
    <row r="100" spans="1:11" ht="12.75">
      <c r="A100" s="7" t="s">
        <v>57</v>
      </c>
      <c r="B100" s="62" t="s">
        <v>28</v>
      </c>
      <c r="C100" s="63">
        <v>39486</v>
      </c>
      <c r="D100" s="47">
        <v>42926.954441537724</v>
      </c>
      <c r="E100" s="47">
        <v>6256.054644252643</v>
      </c>
      <c r="F100" s="47">
        <v>7762.983528906977</v>
      </c>
      <c r="G100" s="47">
        <v>42.98420145842053</v>
      </c>
      <c r="H100" s="47">
        <v>775811.2342328508</v>
      </c>
      <c r="I100" s="39">
        <f>(F100-G100)/(D100-E100)</f>
        <v>0.21052113174545298</v>
      </c>
      <c r="J100" s="40">
        <f>H100/F100/10</f>
        <v>9.993725110248747</v>
      </c>
      <c r="K100" s="61"/>
    </row>
    <row r="101" spans="1:11" ht="12.75">
      <c r="A101" s="7"/>
      <c r="B101" s="62" t="s">
        <v>39</v>
      </c>
      <c r="C101" s="50"/>
      <c r="D101" s="47"/>
      <c r="E101" s="47"/>
      <c r="F101" s="47">
        <f>F$13+F$19+F$27+F$35+F$43+F$51+F$67+F$75+F$83</f>
        <v>181.21806080000005</v>
      </c>
      <c r="G101" s="47"/>
      <c r="H101" s="47">
        <f>H$13+H$19+H$27+H$35+H$43+H$51+H$67+H$75+H$83</f>
        <v>16064.533855431724</v>
      </c>
      <c r="I101" s="76"/>
      <c r="J101" s="78"/>
      <c r="K101" s="11"/>
    </row>
    <row r="102" spans="1:11" ht="12.75">
      <c r="A102" s="7"/>
      <c r="B102" s="75" t="s">
        <v>21</v>
      </c>
      <c r="C102" s="63">
        <v>39486</v>
      </c>
      <c r="D102" s="13">
        <f>D100+D101</f>
        <v>42926.954441537724</v>
      </c>
      <c r="E102" s="13">
        <f>E100+E101</f>
        <v>6256.054644252643</v>
      </c>
      <c r="F102" s="13">
        <f>F100+F101</f>
        <v>7944.201589706977</v>
      </c>
      <c r="G102" s="13">
        <f>G100+G101</f>
        <v>42.98420145842053</v>
      </c>
      <c r="H102" s="13">
        <f>H100+H101</f>
        <v>791875.7680882826</v>
      </c>
      <c r="I102" s="76">
        <f>(F102-G102)/(D102-E102)</f>
        <v>0.21546287197549271</v>
      </c>
      <c r="J102" s="78">
        <f>H102/F102/10</f>
        <v>9.9679717231029</v>
      </c>
      <c r="K102" s="11"/>
    </row>
    <row r="103" spans="1:11" ht="12.75">
      <c r="A103" s="7"/>
      <c r="B103" s="62" t="s">
        <v>30</v>
      </c>
      <c r="C103" s="63"/>
      <c r="D103" s="47" t="s">
        <v>44</v>
      </c>
      <c r="E103" s="47" t="s">
        <v>44</v>
      </c>
      <c r="F103" s="47" t="s">
        <v>44</v>
      </c>
      <c r="G103" s="47"/>
      <c r="H103" s="47" t="s">
        <v>44</v>
      </c>
      <c r="I103" s="39" t="s">
        <v>44</v>
      </c>
      <c r="J103" s="40" t="s">
        <v>44</v>
      </c>
      <c r="K103" s="61"/>
    </row>
    <row r="104" spans="1:11" ht="12.75">
      <c r="A104" s="7"/>
      <c r="B104" s="64" t="s">
        <v>31</v>
      </c>
      <c r="C104" s="53"/>
      <c r="D104" s="60" t="s">
        <v>44</v>
      </c>
      <c r="E104" s="51" t="s">
        <v>44</v>
      </c>
      <c r="F104" s="51">
        <f>IF(F103="",0,F103-F100)</f>
        <v>0</v>
      </c>
      <c r="G104" s="51" t="s">
        <v>44</v>
      </c>
      <c r="H104" s="51">
        <f>IF(H103="",0,H103-H100)</f>
        <v>0</v>
      </c>
      <c r="I104" s="52"/>
      <c r="J104" s="53"/>
      <c r="K104" s="11"/>
    </row>
    <row r="105" spans="1:11" ht="5.25" customHeight="1">
      <c r="A105" s="7"/>
      <c r="B105" s="65"/>
      <c r="C105" s="91"/>
      <c r="D105" s="13"/>
      <c r="E105" s="13"/>
      <c r="F105" s="13"/>
      <c r="G105" s="13"/>
      <c r="H105" s="13"/>
      <c r="I105" s="14"/>
      <c r="J105" s="41"/>
      <c r="K105" s="11"/>
    </row>
    <row r="106" spans="1:11" ht="5.25" customHeight="1">
      <c r="A106" s="7"/>
      <c r="B106" s="65"/>
      <c r="C106" s="91"/>
      <c r="D106" s="13"/>
      <c r="E106" s="13"/>
      <c r="F106" s="13"/>
      <c r="G106" s="13"/>
      <c r="H106" s="13"/>
      <c r="I106" s="14"/>
      <c r="J106" s="41"/>
      <c r="K106" s="11"/>
    </row>
    <row r="107" spans="1:11" ht="12.75">
      <c r="A107" s="16" t="s">
        <v>58</v>
      </c>
      <c r="B107" s="81" t="s">
        <v>59</v>
      </c>
      <c r="C107" s="94">
        <v>39486</v>
      </c>
      <c r="D107" s="46">
        <f>D10+D16+D24+D32+D40+D48+D64+D72+D80+D88+D95+D102</f>
        <v>497639.21999009943</v>
      </c>
      <c r="E107" s="46">
        <f>E10+E16+E24+E32+E40+E48+E64+E72+E80+E88+E95+E102</f>
        <v>73392.66755907855</v>
      </c>
      <c r="F107" s="46">
        <f>F10+F16+F24+F32+F40+F48+F64+F72+F80+F88+F95+F102+F90+F97+F104</f>
        <v>76203.9390957402</v>
      </c>
      <c r="G107" s="46">
        <f>G10+G16+G24+G32+G40+G48+G64+G72+G80+G88+G95+G102</f>
        <v>513.1280260826037</v>
      </c>
      <c r="H107" s="46">
        <f>H10+H16+H24+H32+H40+H48+H64+H72+H80+H88+H95+H102+H90+H97+H104</f>
        <v>8914182.022504505</v>
      </c>
      <c r="I107" s="73">
        <f>(F107-G107)/(D107-E107)</f>
        <v>0.17841231858204512</v>
      </c>
      <c r="J107" s="74">
        <f>H107/F107/10</f>
        <v>11.697796896437348</v>
      </c>
      <c r="K107" s="11"/>
    </row>
    <row r="108" spans="2:11" ht="5.25" customHeight="1">
      <c r="B108" s="82"/>
      <c r="C108" s="83"/>
      <c r="D108" s="24"/>
      <c r="E108" s="24"/>
      <c r="F108" s="24"/>
      <c r="G108" s="24"/>
      <c r="H108" s="24"/>
      <c r="I108" s="24"/>
      <c r="J108" s="83"/>
      <c r="K108" s="11"/>
    </row>
    <row r="109" spans="2:11" ht="12.75">
      <c r="B109" s="84"/>
      <c r="C109" s="85"/>
      <c r="D109" s="86"/>
      <c r="E109" s="86"/>
      <c r="F109" s="86"/>
      <c r="G109" s="86"/>
      <c r="H109" s="86"/>
      <c r="I109" s="87"/>
      <c r="J109" s="88"/>
      <c r="K109" s="11"/>
    </row>
    <row r="110" spans="2:11" ht="12.75">
      <c r="B110" s="69" t="s">
        <v>25</v>
      </c>
      <c r="C110" s="11"/>
      <c r="D110" s="11"/>
      <c r="E110" s="11"/>
      <c r="F110" s="89"/>
      <c r="G110" s="61"/>
      <c r="H110" s="89"/>
      <c r="I110" s="61"/>
      <c r="J110" s="61"/>
      <c r="K110" s="90"/>
    </row>
    <row r="111" spans="2:11" ht="12.75">
      <c r="B111" s="69" t="s">
        <v>43</v>
      </c>
      <c r="C111" s="11"/>
      <c r="D111" s="11"/>
      <c r="E111" s="11"/>
      <c r="F111" s="89"/>
      <c r="G111" s="61"/>
      <c r="H111" s="89"/>
      <c r="I111" s="61"/>
      <c r="J111" s="61"/>
      <c r="K111" s="90"/>
    </row>
    <row r="112" spans="2:11" ht="12.75">
      <c r="B112" s="69" t="s">
        <v>27</v>
      </c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2:11" ht="12.75">
      <c r="B113" s="69" t="s">
        <v>26</v>
      </c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2:11" ht="12.75">
      <c r="B114" s="69" t="s">
        <v>45</v>
      </c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2:11" ht="12.75"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2:11" ht="12.75"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2:11" ht="12.75"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2:11" ht="12.75"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2:11" ht="12.75"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2:11" ht="12.75"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2:11" ht="12.75"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2:11" ht="12.75"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2:11" ht="12.75"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2:11" ht="12.75"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2:11" ht="12.75"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2:11" ht="12.75"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2:11" ht="12.75"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2:11" ht="12.75"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2:11" ht="12.75"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2:11" ht="12.75"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2:11" ht="12.75"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2:11" ht="12.75"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2:11" ht="12.75"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2:11" ht="12.75"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2:11" ht="12.75"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2:11" ht="12.75"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2:11" ht="12.75"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2:11" ht="12.75"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2:11" ht="12.75"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2:11" ht="12.75"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2:11" ht="12.75"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2:11" ht="12.75"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2:11" ht="12.75"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2:11" ht="12.75"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2:11" ht="12.75"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2:11" ht="12.75"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2:11" ht="12.75"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2:11" ht="12.75"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2:11" ht="12.75"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2:11" ht="12.75"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2:11" ht="12.75"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2:11" ht="12.75"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2:11" ht="12.75"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2:11" ht="12.75"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2:11" ht="12.75"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2:11" ht="12.75"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2:11" ht="12.75"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2:11" ht="12.75"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2:11" ht="12.75"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2:11" ht="12.75"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2:11" ht="12.75"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2:11" ht="12.75"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2:11" ht="12.75"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2:11" ht="12.75"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2:11" ht="12.75"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2:11" ht="12.75"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2:11" ht="12.75"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2:11" ht="12.75"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2:11" ht="12.75"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2:11" ht="12.75"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2:11" ht="12.75"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2:11" ht="12.75"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2:11" ht="12.75"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2:11" ht="12.75"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2:11" ht="12.75"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2:11" ht="12.75"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2:11" ht="12.75"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2:11" ht="12.75"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2:11" ht="12.75"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2:11" ht="12.75"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2:11" ht="12.75"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2:11" ht="12.75"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2:11" ht="12.75"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2:11" ht="12.75"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2:11" ht="12.75"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2:11" ht="12.75"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2:11" ht="12.75"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2:11" ht="12.75"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2:11" ht="12.75"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2:11" ht="12.75"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2:11" ht="12.75"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2:11" ht="12.75"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2:11" ht="12.75"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2:11" ht="12.75"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2:11" ht="12.75"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2:11" ht="12.75"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2:11" ht="12.75"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2:11" ht="12.75"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2:11" ht="12.75"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2:11" ht="12.75"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2:11" ht="12.75"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2:11" ht="12.75"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2:11" ht="12.75"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2:11" ht="12.75"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2:11" ht="12.75"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2:11" ht="12.75"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2:11" ht="12.75"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2:11" ht="12.75"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2:11" ht="12.75"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2:11" ht="12.75"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2:11" ht="12.75"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2:11" ht="12.75"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2:11" ht="12.75"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2:11" ht="12.75"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2:11" ht="12.75"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2:11" ht="12.75"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2:11" ht="12.75"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  <row r="218" spans="2:11" ht="12.75">
      <c r="B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2:11" ht="12.75">
      <c r="B219" s="11"/>
      <c r="C219" s="11"/>
      <c r="D219" s="11"/>
      <c r="E219" s="11"/>
      <c r="F219" s="11"/>
      <c r="G219" s="11"/>
      <c r="H219" s="11"/>
      <c r="I219" s="11"/>
      <c r="J219" s="11"/>
      <c r="K219" s="11"/>
    </row>
    <row r="220" spans="2:11" ht="12.75">
      <c r="B220" s="11"/>
      <c r="C220" s="11"/>
      <c r="D220" s="11"/>
      <c r="E220" s="11"/>
      <c r="F220" s="11"/>
      <c r="G220" s="11"/>
      <c r="H220" s="11"/>
      <c r="I220" s="11"/>
      <c r="J220" s="11"/>
      <c r="K220" s="11"/>
    </row>
    <row r="221" spans="2:11" ht="12.75"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2:11" ht="12.75">
      <c r="B222" s="11"/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2:11" ht="12.75">
      <c r="B223" s="11"/>
      <c r="C223" s="11"/>
      <c r="D223" s="11"/>
      <c r="E223" s="11"/>
      <c r="F223" s="11"/>
      <c r="G223" s="11"/>
      <c r="H223" s="11"/>
      <c r="I223" s="11"/>
      <c r="J223" s="11"/>
      <c r="K223" s="11"/>
    </row>
    <row r="224" spans="2:11" ht="12.75">
      <c r="B224" s="11"/>
      <c r="C224" s="11"/>
      <c r="D224" s="11"/>
      <c r="E224" s="11"/>
      <c r="F224" s="11"/>
      <c r="G224" s="11"/>
      <c r="H224" s="11"/>
      <c r="I224" s="11"/>
      <c r="J224" s="11"/>
      <c r="K224" s="11"/>
    </row>
    <row r="225" spans="2:11" ht="12.75">
      <c r="B225" s="11"/>
      <c r="C225" s="11"/>
      <c r="D225" s="11"/>
      <c r="E225" s="11"/>
      <c r="F225" s="11"/>
      <c r="G225" s="11"/>
      <c r="H225" s="11"/>
      <c r="I225" s="11"/>
      <c r="J225" s="11"/>
      <c r="K225" s="11"/>
    </row>
    <row r="226" spans="2:11" ht="12.75">
      <c r="B226" s="11"/>
      <c r="C226" s="11"/>
      <c r="D226" s="11"/>
      <c r="E226" s="11"/>
      <c r="F226" s="11"/>
      <c r="G226" s="11"/>
      <c r="H226" s="11"/>
      <c r="I226" s="11"/>
      <c r="J226" s="11"/>
      <c r="K226" s="11"/>
    </row>
    <row r="227" spans="2:11" ht="12.75">
      <c r="B227" s="11"/>
      <c r="C227" s="11"/>
      <c r="D227" s="11"/>
      <c r="E227" s="11"/>
      <c r="F227" s="11"/>
      <c r="G227" s="11"/>
      <c r="H227" s="11"/>
      <c r="I227" s="11"/>
      <c r="J227" s="11"/>
      <c r="K227" s="11"/>
    </row>
    <row r="228" spans="2:11" ht="12.75">
      <c r="B228" s="11"/>
      <c r="C228" s="11"/>
      <c r="D228" s="11"/>
      <c r="E228" s="11"/>
      <c r="F228" s="11"/>
      <c r="G228" s="11"/>
      <c r="H228" s="11"/>
      <c r="I228" s="11"/>
      <c r="J228" s="11"/>
      <c r="K228" s="11"/>
    </row>
    <row r="229" spans="2:11" ht="12.75">
      <c r="B229" s="11"/>
      <c r="C229" s="11"/>
      <c r="D229" s="11"/>
      <c r="E229" s="11"/>
      <c r="F229" s="11"/>
      <c r="G229" s="11"/>
      <c r="H229" s="11"/>
      <c r="I229" s="11"/>
      <c r="J229" s="11"/>
      <c r="K229" s="11"/>
    </row>
    <row r="230" spans="2:11" ht="12.75">
      <c r="B230" s="11"/>
      <c r="C230" s="11"/>
      <c r="D230" s="11"/>
      <c r="E230" s="11"/>
      <c r="F230" s="11"/>
      <c r="G230" s="11"/>
      <c r="H230" s="11"/>
      <c r="I230" s="11"/>
      <c r="J230" s="11"/>
      <c r="K230" s="11"/>
    </row>
    <row r="231" spans="2:11" ht="12.75">
      <c r="B231" s="11"/>
      <c r="C231" s="11"/>
      <c r="D231" s="11"/>
      <c r="E231" s="11"/>
      <c r="F231" s="11"/>
      <c r="G231" s="11"/>
      <c r="H231" s="11"/>
      <c r="I231" s="11"/>
      <c r="J231" s="11"/>
      <c r="K231" s="11"/>
    </row>
    <row r="232" spans="2:11" ht="12.75">
      <c r="B232" s="11"/>
      <c r="C232" s="11"/>
      <c r="D232" s="11"/>
      <c r="E232" s="11"/>
      <c r="F232" s="11"/>
      <c r="G232" s="11"/>
      <c r="H232" s="11"/>
      <c r="I232" s="11"/>
      <c r="J232" s="11"/>
      <c r="K232" s="11"/>
    </row>
    <row r="233" spans="2:11" ht="12.75">
      <c r="B233" s="11"/>
      <c r="C233" s="11"/>
      <c r="D233" s="11"/>
      <c r="E233" s="11"/>
      <c r="F233" s="11"/>
      <c r="G233" s="11"/>
      <c r="H233" s="11"/>
      <c r="I233" s="11"/>
      <c r="J233" s="11"/>
      <c r="K233" s="11"/>
    </row>
    <row r="234" spans="2:11" ht="12.75">
      <c r="B234" s="11"/>
      <c r="C234" s="11"/>
      <c r="D234" s="11"/>
      <c r="E234" s="11"/>
      <c r="F234" s="11"/>
      <c r="G234" s="11"/>
      <c r="H234" s="11"/>
      <c r="I234" s="11"/>
      <c r="J234" s="11"/>
      <c r="K234" s="11"/>
    </row>
    <row r="235" spans="2:11" ht="12.75">
      <c r="B235" s="11"/>
      <c r="C235" s="11"/>
      <c r="D235" s="11"/>
      <c r="E235" s="11"/>
      <c r="F235" s="11"/>
      <c r="G235" s="11"/>
      <c r="H235" s="11"/>
      <c r="I235" s="11"/>
      <c r="J235" s="11"/>
      <c r="K235" s="11"/>
    </row>
    <row r="236" spans="2:11" ht="12.75">
      <c r="B236" s="11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2:11" ht="12.75">
      <c r="B237" s="11"/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2:11" ht="12.75">
      <c r="B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2:11" ht="12.75">
      <c r="B239" s="11"/>
      <c r="C239" s="11"/>
      <c r="D239" s="11"/>
      <c r="E239" s="11"/>
      <c r="F239" s="11"/>
      <c r="G239" s="11"/>
      <c r="H239" s="11"/>
      <c r="I239" s="11"/>
      <c r="J239" s="11"/>
      <c r="K239" s="11"/>
    </row>
    <row r="240" spans="2:11" ht="12.75">
      <c r="B240" s="11"/>
      <c r="C240" s="11"/>
      <c r="D240" s="11"/>
      <c r="E240" s="11"/>
      <c r="F240" s="11"/>
      <c r="G240" s="11"/>
      <c r="H240" s="11"/>
      <c r="I240" s="11"/>
      <c r="J240" s="11"/>
      <c r="K240" s="11"/>
    </row>
    <row r="241" spans="2:11" ht="12.75">
      <c r="B241" s="11"/>
      <c r="C241" s="11"/>
      <c r="D241" s="11"/>
      <c r="E241" s="11"/>
      <c r="F241" s="11"/>
      <c r="G241" s="11"/>
      <c r="H241" s="11"/>
      <c r="I241" s="11"/>
      <c r="J241" s="11"/>
      <c r="K241" s="11"/>
    </row>
    <row r="242" spans="2:11" ht="12.75">
      <c r="B242" s="11"/>
      <c r="C242" s="11"/>
      <c r="D242" s="11"/>
      <c r="E242" s="11"/>
      <c r="F242" s="11"/>
      <c r="G242" s="11"/>
      <c r="H242" s="11"/>
      <c r="I242" s="11"/>
      <c r="J242" s="11"/>
      <c r="K242" s="11"/>
    </row>
    <row r="243" spans="2:11" ht="12.75">
      <c r="B243" s="11"/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2:11" ht="12.75"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2:11" ht="12.75">
      <c r="B245" s="11"/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2:11" ht="12.75"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  <row r="247" spans="2:11" ht="12.75">
      <c r="B247" s="11"/>
      <c r="C247" s="11"/>
      <c r="D247" s="11"/>
      <c r="E247" s="11"/>
      <c r="F247" s="11"/>
      <c r="G247" s="11"/>
      <c r="H247" s="11"/>
      <c r="I247" s="11"/>
      <c r="J247" s="11"/>
      <c r="K247" s="11"/>
    </row>
    <row r="248" spans="2:11" ht="12.75">
      <c r="B248" s="11"/>
      <c r="C248" s="11"/>
      <c r="D248" s="11"/>
      <c r="E248" s="11"/>
      <c r="F248" s="11"/>
      <c r="G248" s="11"/>
      <c r="H248" s="11"/>
      <c r="I248" s="11"/>
      <c r="J248" s="11"/>
      <c r="K248" s="11"/>
    </row>
    <row r="249" spans="2:11" ht="12.75">
      <c r="B249" s="11"/>
      <c r="C249" s="11"/>
      <c r="D249" s="11"/>
      <c r="E249" s="11"/>
      <c r="F249" s="11"/>
      <c r="G249" s="11"/>
      <c r="H249" s="11"/>
      <c r="I249" s="11"/>
      <c r="J249" s="11"/>
      <c r="K249" s="11"/>
    </row>
    <row r="250" spans="2:11" ht="12.75">
      <c r="B250" s="11"/>
      <c r="C250" s="11"/>
      <c r="D250" s="11"/>
      <c r="E250" s="11"/>
      <c r="F250" s="11"/>
      <c r="G250" s="11"/>
      <c r="H250" s="11"/>
      <c r="I250" s="11"/>
      <c r="J250" s="11"/>
      <c r="K250" s="11"/>
    </row>
    <row r="251" spans="2:11" ht="12.75">
      <c r="B251" s="11"/>
      <c r="C251" s="11"/>
      <c r="D251" s="11"/>
      <c r="E251" s="11"/>
      <c r="F251" s="11"/>
      <c r="G251" s="11"/>
      <c r="H251" s="11"/>
      <c r="I251" s="11"/>
      <c r="J251" s="11"/>
      <c r="K251" s="11"/>
    </row>
    <row r="252" spans="2:11" ht="12.75">
      <c r="B252" s="11"/>
      <c r="C252" s="11"/>
      <c r="D252" s="11"/>
      <c r="E252" s="11"/>
      <c r="F252" s="11"/>
      <c r="G252" s="11"/>
      <c r="H252" s="11"/>
      <c r="I252" s="11"/>
      <c r="J252" s="11"/>
      <c r="K252" s="11"/>
    </row>
    <row r="253" spans="2:11" ht="12.75">
      <c r="B253" s="11"/>
      <c r="C253" s="11"/>
      <c r="D253" s="11"/>
      <c r="E253" s="11"/>
      <c r="F253" s="11"/>
      <c r="G253" s="11"/>
      <c r="H253" s="11"/>
      <c r="I253" s="11"/>
      <c r="J253" s="11"/>
      <c r="K253" s="11"/>
    </row>
    <row r="254" spans="2:11" ht="12.75">
      <c r="B254" s="11"/>
      <c r="C254" s="11"/>
      <c r="D254" s="11"/>
      <c r="E254" s="11"/>
      <c r="F254" s="11"/>
      <c r="G254" s="11"/>
      <c r="H254" s="11"/>
      <c r="I254" s="11"/>
      <c r="J254" s="11"/>
      <c r="K254" s="11"/>
    </row>
    <row r="255" spans="2:11" ht="12.75">
      <c r="B255" s="11"/>
      <c r="C255" s="11"/>
      <c r="D255" s="11"/>
      <c r="E255" s="11"/>
      <c r="F255" s="11"/>
      <c r="G255" s="11"/>
      <c r="H255" s="11"/>
      <c r="I255" s="11"/>
      <c r="J255" s="11"/>
      <c r="K255" s="11"/>
    </row>
    <row r="256" spans="2:11" ht="12.75">
      <c r="B256" s="11"/>
      <c r="C256" s="11"/>
      <c r="D256" s="11"/>
      <c r="E256" s="11"/>
      <c r="F256" s="11"/>
      <c r="G256" s="11"/>
      <c r="H256" s="11"/>
      <c r="I256" s="11"/>
      <c r="J256" s="11"/>
      <c r="K256" s="11"/>
    </row>
    <row r="257" spans="2:11" ht="12.75">
      <c r="B257" s="11"/>
      <c r="C257" s="11"/>
      <c r="D257" s="11"/>
      <c r="E257" s="11"/>
      <c r="F257" s="11"/>
      <c r="G257" s="11"/>
      <c r="H257" s="11"/>
      <c r="I257" s="11"/>
      <c r="J257" s="11"/>
      <c r="K257" s="11"/>
    </row>
    <row r="258" spans="2:11" ht="12.75">
      <c r="B258" s="11"/>
      <c r="C258" s="11"/>
      <c r="D258" s="11"/>
      <c r="E258" s="11"/>
      <c r="F258" s="11"/>
      <c r="G258" s="11"/>
      <c r="H258" s="11"/>
      <c r="I258" s="11"/>
      <c r="J258" s="11"/>
      <c r="K258" s="11"/>
    </row>
    <row r="259" spans="2:11" ht="12.75">
      <c r="B259" s="11"/>
      <c r="C259" s="11"/>
      <c r="D259" s="11"/>
      <c r="E259" s="11"/>
      <c r="F259" s="11"/>
      <c r="G259" s="11"/>
      <c r="H259" s="11"/>
      <c r="I259" s="11"/>
      <c r="J259" s="11"/>
      <c r="K259" s="11"/>
    </row>
    <row r="260" spans="2:11" ht="12.75">
      <c r="B260" s="11"/>
      <c r="C260" s="11"/>
      <c r="D260" s="11"/>
      <c r="E260" s="11"/>
      <c r="F260" s="11"/>
      <c r="G260" s="11"/>
      <c r="H260" s="11"/>
      <c r="I260" s="11"/>
      <c r="J260" s="11"/>
      <c r="K260" s="11"/>
    </row>
    <row r="261" spans="2:11" ht="12.75">
      <c r="B261" s="11"/>
      <c r="C261" s="11"/>
      <c r="D261" s="11"/>
      <c r="E261" s="11"/>
      <c r="F261" s="11"/>
      <c r="G261" s="11"/>
      <c r="H261" s="11"/>
      <c r="I261" s="11"/>
      <c r="J261" s="11"/>
      <c r="K261" s="11"/>
    </row>
    <row r="262" spans="2:11" ht="12.75">
      <c r="B262" s="11"/>
      <c r="C262" s="11"/>
      <c r="D262" s="11"/>
      <c r="E262" s="11"/>
      <c r="F262" s="11"/>
      <c r="G262" s="11"/>
      <c r="H262" s="11"/>
      <c r="I262" s="11"/>
      <c r="J262" s="11"/>
      <c r="K262" s="11"/>
    </row>
    <row r="263" spans="2:11" ht="12.75">
      <c r="B263" s="11"/>
      <c r="C263" s="11"/>
      <c r="D263" s="11"/>
      <c r="E263" s="11"/>
      <c r="F263" s="11"/>
      <c r="G263" s="11"/>
      <c r="H263" s="11"/>
      <c r="I263" s="11"/>
      <c r="J263" s="11"/>
      <c r="K263" s="11"/>
    </row>
    <row r="264" spans="2:11" ht="12.75">
      <c r="B264" s="11"/>
      <c r="C264" s="11"/>
      <c r="D264" s="11"/>
      <c r="E264" s="11"/>
      <c r="F264" s="11"/>
      <c r="G264" s="11"/>
      <c r="H264" s="11"/>
      <c r="I264" s="11"/>
      <c r="J264" s="11"/>
      <c r="K264" s="11"/>
    </row>
    <row r="265" spans="2:11" ht="12.75">
      <c r="B265" s="11"/>
      <c r="C265" s="11"/>
      <c r="D265" s="11"/>
      <c r="E265" s="11"/>
      <c r="F265" s="11"/>
      <c r="G265" s="11"/>
      <c r="H265" s="11"/>
      <c r="I265" s="11"/>
      <c r="J265" s="11"/>
      <c r="K265" s="11"/>
    </row>
    <row r="266" spans="2:11" ht="12.75">
      <c r="B266" s="11"/>
      <c r="C266" s="11"/>
      <c r="D266" s="11"/>
      <c r="E266" s="11"/>
      <c r="F266" s="11"/>
      <c r="G266" s="11"/>
      <c r="H266" s="11"/>
      <c r="I266" s="11"/>
      <c r="J266" s="11"/>
      <c r="K266" s="11"/>
    </row>
    <row r="267" spans="2:11" ht="12.75">
      <c r="B267" s="11"/>
      <c r="C267" s="11"/>
      <c r="D267" s="11"/>
      <c r="E267" s="11"/>
      <c r="F267" s="11"/>
      <c r="G267" s="11"/>
      <c r="H267" s="11"/>
      <c r="I267" s="11"/>
      <c r="J267" s="11"/>
      <c r="K267" s="11"/>
    </row>
    <row r="268" spans="2:11" ht="12.75">
      <c r="B268" s="11"/>
      <c r="C268" s="11"/>
      <c r="D268" s="11"/>
      <c r="E268" s="11"/>
      <c r="F268" s="11"/>
      <c r="G268" s="11"/>
      <c r="H268" s="11"/>
      <c r="I268" s="11"/>
      <c r="J268" s="11"/>
      <c r="K268" s="11"/>
    </row>
    <row r="269" spans="2:11" ht="12.75">
      <c r="B269" s="11"/>
      <c r="C269" s="11"/>
      <c r="D269" s="11"/>
      <c r="E269" s="11"/>
      <c r="F269" s="11"/>
      <c r="G269" s="11"/>
      <c r="H269" s="11"/>
      <c r="I269" s="11"/>
      <c r="J269" s="11"/>
      <c r="K269" s="11"/>
    </row>
    <row r="270" spans="2:11" ht="12.75">
      <c r="B270" s="11"/>
      <c r="C270" s="11"/>
      <c r="D270" s="11"/>
      <c r="E270" s="11"/>
      <c r="F270" s="11"/>
      <c r="G270" s="11"/>
      <c r="H270" s="11"/>
      <c r="I270" s="11"/>
      <c r="J270" s="11"/>
      <c r="K270" s="11"/>
    </row>
    <row r="271" spans="2:11" ht="12.75">
      <c r="B271" s="11"/>
      <c r="C271" s="11"/>
      <c r="D271" s="11"/>
      <c r="E271" s="11"/>
      <c r="F271" s="11"/>
      <c r="G271" s="11"/>
      <c r="H271" s="11"/>
      <c r="I271" s="11"/>
      <c r="J271" s="11"/>
      <c r="K271" s="11"/>
    </row>
    <row r="272" spans="2:11" ht="12.75">
      <c r="B272" s="11"/>
      <c r="C272" s="11"/>
      <c r="D272" s="11"/>
      <c r="E272" s="11"/>
      <c r="F272" s="11"/>
      <c r="G272" s="11"/>
      <c r="H272" s="11"/>
      <c r="I272" s="11"/>
      <c r="J272" s="11"/>
      <c r="K272" s="11"/>
    </row>
    <row r="273" spans="2:11" ht="12.75">
      <c r="B273" s="11"/>
      <c r="C273" s="11"/>
      <c r="D273" s="11"/>
      <c r="E273" s="11"/>
      <c r="F273" s="11"/>
      <c r="G273" s="11"/>
      <c r="H273" s="11"/>
      <c r="I273" s="11"/>
      <c r="J273" s="11"/>
      <c r="K273" s="11"/>
    </row>
    <row r="274" spans="2:11" ht="12.75">
      <c r="B274" s="11"/>
      <c r="C274" s="11"/>
      <c r="D274" s="11"/>
      <c r="E274" s="11"/>
      <c r="F274" s="11"/>
      <c r="G274" s="11"/>
      <c r="H274" s="11"/>
      <c r="I274" s="11"/>
      <c r="J274" s="11"/>
      <c r="K274" s="11"/>
    </row>
    <row r="275" spans="2:11" ht="12.75">
      <c r="B275" s="11"/>
      <c r="C275" s="11"/>
      <c r="D275" s="11"/>
      <c r="E275" s="11"/>
      <c r="F275" s="11"/>
      <c r="G275" s="11"/>
      <c r="H275" s="11"/>
      <c r="I275" s="11"/>
      <c r="J275" s="11"/>
      <c r="K275" s="11"/>
    </row>
    <row r="276" spans="2:11" ht="12.75">
      <c r="B276" s="11"/>
      <c r="C276" s="11"/>
      <c r="D276" s="11"/>
      <c r="E276" s="11"/>
      <c r="F276" s="11"/>
      <c r="G276" s="11"/>
      <c r="H276" s="11"/>
      <c r="I276" s="11"/>
      <c r="J276" s="11"/>
      <c r="K276" s="11"/>
    </row>
    <row r="277" spans="2:11" ht="12.75">
      <c r="B277" s="11"/>
      <c r="C277" s="11"/>
      <c r="D277" s="11"/>
      <c r="E277" s="11"/>
      <c r="F277" s="11"/>
      <c r="G277" s="11"/>
      <c r="H277" s="11"/>
      <c r="I277" s="11"/>
      <c r="J277" s="11"/>
      <c r="K277" s="11"/>
    </row>
    <row r="278" spans="2:11" ht="12.75">
      <c r="B278" s="11"/>
      <c r="C278" s="11"/>
      <c r="D278" s="11"/>
      <c r="E278" s="11"/>
      <c r="F278" s="11"/>
      <c r="G278" s="11"/>
      <c r="H278" s="11"/>
      <c r="I278" s="11"/>
      <c r="J278" s="11"/>
      <c r="K278" s="11"/>
    </row>
    <row r="279" spans="2:11" ht="12.75">
      <c r="B279" s="11"/>
      <c r="C279" s="11"/>
      <c r="D279" s="11"/>
      <c r="E279" s="11"/>
      <c r="F279" s="11"/>
      <c r="G279" s="11"/>
      <c r="H279" s="11"/>
      <c r="I279" s="11"/>
      <c r="J279" s="11"/>
      <c r="K279" s="11"/>
    </row>
    <row r="280" spans="2:11" ht="12.75">
      <c r="B280" s="11"/>
      <c r="C280" s="11"/>
      <c r="D280" s="11"/>
      <c r="E280" s="11"/>
      <c r="F280" s="11"/>
      <c r="G280" s="11"/>
      <c r="H280" s="11"/>
      <c r="I280" s="11"/>
      <c r="J280" s="11"/>
      <c r="K280" s="11"/>
    </row>
    <row r="281" spans="2:11" ht="12.75">
      <c r="B281" s="11"/>
      <c r="C281" s="11"/>
      <c r="D281" s="11"/>
      <c r="E281" s="11"/>
      <c r="F281" s="11"/>
      <c r="G281" s="11"/>
      <c r="H281" s="11"/>
      <c r="I281" s="11"/>
      <c r="J281" s="11"/>
      <c r="K281" s="11"/>
    </row>
    <row r="282" spans="2:11" ht="12.75">
      <c r="B282" s="11"/>
      <c r="C282" s="11"/>
      <c r="D282" s="11"/>
      <c r="E282" s="11"/>
      <c r="F282" s="11"/>
      <c r="G282" s="11"/>
      <c r="H282" s="11"/>
      <c r="I282" s="11"/>
      <c r="J282" s="11"/>
      <c r="K282" s="11"/>
    </row>
    <row r="283" spans="2:11" ht="12.75">
      <c r="B283" s="11"/>
      <c r="C283" s="11"/>
      <c r="D283" s="11"/>
      <c r="E283" s="11"/>
      <c r="F283" s="11"/>
      <c r="G283" s="11"/>
      <c r="H283" s="11"/>
      <c r="I283" s="11"/>
      <c r="J283" s="11"/>
      <c r="K283" s="11"/>
    </row>
    <row r="284" spans="2:11" ht="12.75">
      <c r="B284" s="11"/>
      <c r="C284" s="11"/>
      <c r="D284" s="11"/>
      <c r="E284" s="11"/>
      <c r="F284" s="11"/>
      <c r="G284" s="11"/>
      <c r="H284" s="11"/>
      <c r="I284" s="11"/>
      <c r="J284" s="11"/>
      <c r="K284" s="11"/>
    </row>
    <row r="285" spans="2:11" ht="12.75">
      <c r="B285" s="11"/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2:11" ht="12.75">
      <c r="B286" s="11"/>
      <c r="C286" s="11"/>
      <c r="D286" s="11"/>
      <c r="E286" s="11"/>
      <c r="F286" s="11"/>
      <c r="G286" s="11"/>
      <c r="H286" s="11"/>
      <c r="I286" s="11"/>
      <c r="J286" s="11"/>
      <c r="K286" s="11"/>
    </row>
    <row r="287" spans="2:11" ht="12.75">
      <c r="B287" s="11"/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2:11" ht="12.75">
      <c r="B288" s="11"/>
      <c r="C288" s="11"/>
      <c r="D288" s="11"/>
      <c r="E288" s="11"/>
      <c r="F288" s="11"/>
      <c r="G288" s="11"/>
      <c r="H288" s="11"/>
      <c r="I288" s="11"/>
      <c r="J288" s="11"/>
      <c r="K288" s="11"/>
    </row>
    <row r="289" spans="2:11" ht="12.75">
      <c r="B289" s="11"/>
      <c r="C289" s="11"/>
      <c r="D289" s="11"/>
      <c r="E289" s="11"/>
      <c r="F289" s="11"/>
      <c r="G289" s="11"/>
      <c r="H289" s="11"/>
      <c r="I289" s="11"/>
      <c r="J289" s="11"/>
      <c r="K289" s="11"/>
    </row>
    <row r="290" spans="2:11" ht="12.75">
      <c r="B290" s="11"/>
      <c r="C290" s="11"/>
      <c r="D290" s="11"/>
      <c r="E290" s="11"/>
      <c r="F290" s="11"/>
      <c r="G290" s="11"/>
      <c r="H290" s="11"/>
      <c r="I290" s="11"/>
      <c r="J290" s="11"/>
      <c r="K290" s="11"/>
    </row>
    <row r="291" spans="2:11" ht="12.75">
      <c r="B291" s="11"/>
      <c r="C291" s="11"/>
      <c r="D291" s="11"/>
      <c r="E291" s="11"/>
      <c r="F291" s="11"/>
      <c r="G291" s="11"/>
      <c r="H291" s="11"/>
      <c r="I291" s="11"/>
      <c r="J291" s="11"/>
      <c r="K291" s="11"/>
    </row>
    <row r="292" spans="2:11" ht="12.75">
      <c r="B292" s="11"/>
      <c r="C292" s="11"/>
      <c r="D292" s="11"/>
      <c r="E292" s="11"/>
      <c r="F292" s="11"/>
      <c r="G292" s="11"/>
      <c r="H292" s="11"/>
      <c r="I292" s="11"/>
      <c r="J292" s="11"/>
      <c r="K292" s="11"/>
    </row>
    <row r="293" spans="2:11" ht="12.75">
      <c r="B293" s="11"/>
      <c r="C293" s="11"/>
      <c r="D293" s="11"/>
      <c r="E293" s="11"/>
      <c r="F293" s="11"/>
      <c r="G293" s="11"/>
      <c r="H293" s="11"/>
      <c r="I293" s="11"/>
      <c r="J293" s="11"/>
      <c r="K293" s="11"/>
    </row>
    <row r="294" spans="2:11" ht="12.75">
      <c r="B294" s="11"/>
      <c r="C294" s="11"/>
      <c r="D294" s="11"/>
      <c r="E294" s="11"/>
      <c r="F294" s="11"/>
      <c r="G294" s="11"/>
      <c r="H294" s="11"/>
      <c r="I294" s="11"/>
      <c r="J294" s="11"/>
      <c r="K294" s="11"/>
    </row>
    <row r="295" spans="2:11" ht="12.75">
      <c r="B295" s="11"/>
      <c r="C295" s="11"/>
      <c r="D295" s="11"/>
      <c r="E295" s="11"/>
      <c r="F295" s="11"/>
      <c r="G295" s="11"/>
      <c r="H295" s="11"/>
      <c r="I295" s="11"/>
      <c r="J295" s="11"/>
      <c r="K295" s="11"/>
    </row>
    <row r="296" spans="2:11" ht="12.75">
      <c r="B296" s="11"/>
      <c r="C296" s="11"/>
      <c r="D296" s="11"/>
      <c r="E296" s="11"/>
      <c r="F296" s="11"/>
      <c r="G296" s="11"/>
      <c r="H296" s="11"/>
      <c r="I296" s="11"/>
      <c r="J296" s="11"/>
      <c r="K296" s="11"/>
    </row>
    <row r="297" spans="2:11" ht="12.75">
      <c r="B297" s="11"/>
      <c r="C297" s="11"/>
      <c r="D297" s="11"/>
      <c r="E297" s="11"/>
      <c r="F297" s="11"/>
      <c r="G297" s="11"/>
      <c r="H297" s="11"/>
      <c r="I297" s="11"/>
      <c r="J297" s="11"/>
      <c r="K297" s="11"/>
    </row>
    <row r="298" spans="2:11" ht="12.75">
      <c r="B298" s="11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2:11" ht="12.75">
      <c r="B299" s="11"/>
      <c r="C299" s="11"/>
      <c r="D299" s="11"/>
      <c r="E299" s="11"/>
      <c r="F299" s="11"/>
      <c r="G299" s="11"/>
      <c r="H299" s="11"/>
      <c r="I299" s="11"/>
      <c r="J299" s="11"/>
      <c r="K299" s="11"/>
    </row>
    <row r="300" spans="2:11" ht="12.75">
      <c r="B300" s="11"/>
      <c r="C300" s="11"/>
      <c r="D300" s="11"/>
      <c r="E300" s="11"/>
      <c r="F300" s="11"/>
      <c r="G300" s="11"/>
      <c r="H300" s="11"/>
      <c r="I300" s="11"/>
      <c r="J300" s="11"/>
      <c r="K300" s="11"/>
    </row>
    <row r="301" spans="2:11" ht="12.75">
      <c r="B301" s="11"/>
      <c r="C301" s="11"/>
      <c r="D301" s="11"/>
      <c r="E301" s="11"/>
      <c r="F301" s="11"/>
      <c r="G301" s="11"/>
      <c r="H301" s="11"/>
      <c r="I301" s="11"/>
      <c r="J301" s="11"/>
      <c r="K301" s="11"/>
    </row>
    <row r="302" spans="2:11" ht="12.75">
      <c r="B302" s="11"/>
      <c r="C302" s="11"/>
      <c r="D302" s="11"/>
      <c r="E302" s="11"/>
      <c r="F302" s="11"/>
      <c r="G302" s="11"/>
      <c r="H302" s="11"/>
      <c r="I302" s="11"/>
      <c r="J302" s="11"/>
      <c r="K302" s="11"/>
    </row>
    <row r="303" spans="2:11" ht="12.75">
      <c r="B303" s="11"/>
      <c r="C303" s="11"/>
      <c r="D303" s="11"/>
      <c r="E303" s="11"/>
      <c r="F303" s="11"/>
      <c r="G303" s="11"/>
      <c r="H303" s="11"/>
      <c r="I303" s="11"/>
      <c r="J303" s="11"/>
      <c r="K303" s="11"/>
    </row>
    <row r="304" spans="2:11" ht="12.75">
      <c r="B304" s="11"/>
      <c r="C304" s="11"/>
      <c r="D304" s="11"/>
      <c r="E304" s="11"/>
      <c r="F304" s="11"/>
      <c r="G304" s="11"/>
      <c r="H304" s="11"/>
      <c r="I304" s="11"/>
      <c r="J304" s="11"/>
      <c r="K304" s="11"/>
    </row>
    <row r="305" spans="2:11" ht="12.75">
      <c r="B305" s="11"/>
      <c r="C305" s="11"/>
      <c r="D305" s="11"/>
      <c r="E305" s="11"/>
      <c r="F305" s="11"/>
      <c r="G305" s="11"/>
      <c r="H305" s="11"/>
      <c r="I305" s="11"/>
      <c r="J305" s="11"/>
      <c r="K305" s="11"/>
    </row>
    <row r="306" spans="2:11" ht="12.75">
      <c r="B306" s="11"/>
      <c r="C306" s="11"/>
      <c r="D306" s="11"/>
      <c r="E306" s="11"/>
      <c r="F306" s="11"/>
      <c r="G306" s="11"/>
      <c r="H306" s="11"/>
      <c r="I306" s="11"/>
      <c r="J306" s="11"/>
      <c r="K306" s="11"/>
    </row>
    <row r="307" spans="2:11" ht="12.75">
      <c r="B307" s="11"/>
      <c r="C307" s="11"/>
      <c r="D307" s="11"/>
      <c r="E307" s="11"/>
      <c r="F307" s="11"/>
      <c r="G307" s="11"/>
      <c r="H307" s="11"/>
      <c r="I307" s="11"/>
      <c r="J307" s="11"/>
      <c r="K307" s="11"/>
    </row>
    <row r="308" spans="2:11" ht="12.75">
      <c r="B308" s="11"/>
      <c r="C308" s="11"/>
      <c r="D308" s="11"/>
      <c r="E308" s="11"/>
      <c r="F308" s="11"/>
      <c r="G308" s="11"/>
      <c r="H308" s="11"/>
      <c r="I308" s="11"/>
      <c r="J308" s="11"/>
      <c r="K308" s="11"/>
    </row>
    <row r="309" spans="2:11" ht="12.75">
      <c r="B309" s="11"/>
      <c r="C309" s="11"/>
      <c r="D309" s="11"/>
      <c r="E309" s="11"/>
      <c r="F309" s="11"/>
      <c r="G309" s="11"/>
      <c r="H309" s="11"/>
      <c r="I309" s="11"/>
      <c r="J309" s="11"/>
      <c r="K309" s="11"/>
    </row>
    <row r="310" spans="2:11" ht="12.75">
      <c r="B310" s="11"/>
      <c r="C310" s="11"/>
      <c r="D310" s="11"/>
      <c r="E310" s="11"/>
      <c r="F310" s="11"/>
      <c r="G310" s="11"/>
      <c r="H310" s="11"/>
      <c r="I310" s="11"/>
      <c r="J310" s="11"/>
      <c r="K310" s="11"/>
    </row>
    <row r="311" spans="2:11" ht="12.75">
      <c r="B311" s="11"/>
      <c r="C311" s="11"/>
      <c r="D311" s="11"/>
      <c r="E311" s="11"/>
      <c r="F311" s="11"/>
      <c r="G311" s="11"/>
      <c r="H311" s="11"/>
      <c r="I311" s="11"/>
      <c r="J311" s="11"/>
      <c r="K311" s="11"/>
    </row>
    <row r="312" spans="2:11" ht="12.75">
      <c r="B312" s="11"/>
      <c r="C312" s="11"/>
      <c r="D312" s="11"/>
      <c r="E312" s="11"/>
      <c r="F312" s="11"/>
      <c r="G312" s="11"/>
      <c r="H312" s="11"/>
      <c r="I312" s="11"/>
      <c r="J312" s="11"/>
      <c r="K312" s="11"/>
    </row>
    <row r="313" spans="2:11" ht="12.75">
      <c r="B313" s="11"/>
      <c r="C313" s="11"/>
      <c r="D313" s="11"/>
      <c r="E313" s="11"/>
      <c r="F313" s="11"/>
      <c r="G313" s="11"/>
      <c r="H313" s="11"/>
      <c r="I313" s="11"/>
      <c r="J313" s="11"/>
      <c r="K313" s="11"/>
    </row>
    <row r="314" spans="2:11" ht="12.75">
      <c r="B314" s="11"/>
      <c r="C314" s="11"/>
      <c r="D314" s="11"/>
      <c r="E314" s="11"/>
      <c r="F314" s="11"/>
      <c r="G314" s="11"/>
      <c r="H314" s="11"/>
      <c r="I314" s="11"/>
      <c r="J314" s="11"/>
      <c r="K314" s="11"/>
    </row>
    <row r="315" spans="2:11" ht="12.75">
      <c r="B315" s="11"/>
      <c r="C315" s="11"/>
      <c r="D315" s="11"/>
      <c r="E315" s="11"/>
      <c r="F315" s="11"/>
      <c r="G315" s="11"/>
      <c r="H315" s="11"/>
      <c r="I315" s="11"/>
      <c r="J315" s="11"/>
      <c r="K315" s="11"/>
    </row>
    <row r="316" spans="2:11" ht="12.75">
      <c r="B316" s="11"/>
      <c r="C316" s="11"/>
      <c r="D316" s="11"/>
      <c r="E316" s="11"/>
      <c r="F316" s="11"/>
      <c r="G316" s="11"/>
      <c r="H316" s="11"/>
      <c r="I316" s="11"/>
      <c r="J316" s="11"/>
      <c r="K316" s="11"/>
    </row>
    <row r="317" spans="2:11" ht="12.75">
      <c r="B317" s="11"/>
      <c r="C317" s="11"/>
      <c r="D317" s="11"/>
      <c r="E317" s="11"/>
      <c r="F317" s="11"/>
      <c r="G317" s="11"/>
      <c r="H317" s="11"/>
      <c r="I317" s="11"/>
      <c r="J317" s="11"/>
      <c r="K317" s="11"/>
    </row>
    <row r="318" spans="2:11" ht="12.75">
      <c r="B318" s="11"/>
      <c r="C318" s="11"/>
      <c r="D318" s="11"/>
      <c r="E318" s="11"/>
      <c r="F318" s="11"/>
      <c r="G318" s="11"/>
      <c r="H318" s="11"/>
      <c r="I318" s="11"/>
      <c r="J318" s="11"/>
      <c r="K318" s="11"/>
    </row>
    <row r="319" spans="2:11" ht="12.75">
      <c r="B319" s="11"/>
      <c r="C319" s="11"/>
      <c r="D319" s="11"/>
      <c r="E319" s="11"/>
      <c r="F319" s="11"/>
      <c r="G319" s="11"/>
      <c r="H319" s="11"/>
      <c r="I319" s="11"/>
      <c r="J319" s="11"/>
      <c r="K319" s="11"/>
    </row>
    <row r="320" spans="2:11" ht="12.75">
      <c r="B320" s="11"/>
      <c r="C320" s="11"/>
      <c r="D320" s="11"/>
      <c r="E320" s="11"/>
      <c r="F320" s="11"/>
      <c r="G320" s="11"/>
      <c r="H320" s="11"/>
      <c r="I320" s="11"/>
      <c r="J320" s="11"/>
      <c r="K320" s="11"/>
    </row>
    <row r="321" spans="2:11" ht="12.75">
      <c r="B321" s="11"/>
      <c r="C321" s="11"/>
      <c r="D321" s="11"/>
      <c r="E321" s="11"/>
      <c r="F321" s="11"/>
      <c r="G321" s="11"/>
      <c r="H321" s="11"/>
      <c r="I321" s="11"/>
      <c r="J321" s="11"/>
      <c r="K321" s="11"/>
    </row>
    <row r="322" spans="2:11" ht="12.75">
      <c r="B322" s="11"/>
      <c r="C322" s="11"/>
      <c r="D322" s="11"/>
      <c r="E322" s="11"/>
      <c r="F322" s="11"/>
      <c r="G322" s="11"/>
      <c r="H322" s="11"/>
      <c r="I322" s="11"/>
      <c r="J322" s="11"/>
      <c r="K322" s="11"/>
    </row>
    <row r="323" spans="2:11" ht="12.75">
      <c r="B323" s="11"/>
      <c r="C323" s="11"/>
      <c r="D323" s="11"/>
      <c r="E323" s="11"/>
      <c r="F323" s="11"/>
      <c r="G323" s="11"/>
      <c r="H323" s="11"/>
      <c r="I323" s="11"/>
      <c r="J323" s="11"/>
      <c r="K323" s="11"/>
    </row>
    <row r="324" spans="2:11" ht="12.75">
      <c r="B324" s="11"/>
      <c r="C324" s="11"/>
      <c r="D324" s="11"/>
      <c r="E324" s="11"/>
      <c r="F324" s="11"/>
      <c r="G324" s="11"/>
      <c r="H324" s="11"/>
      <c r="I324" s="11"/>
      <c r="J324" s="11"/>
      <c r="K324" s="11"/>
    </row>
    <row r="325" spans="2:11" ht="12.75">
      <c r="B325" s="11"/>
      <c r="C325" s="11"/>
      <c r="D325" s="11"/>
      <c r="E325" s="11"/>
      <c r="F325" s="11"/>
      <c r="G325" s="11"/>
      <c r="H325" s="11"/>
      <c r="I325" s="11"/>
      <c r="J325" s="11"/>
      <c r="K325" s="11"/>
    </row>
    <row r="326" spans="2:11" ht="12.75">
      <c r="B326" s="11"/>
      <c r="C326" s="11"/>
      <c r="D326" s="11"/>
      <c r="E326" s="11"/>
      <c r="F326" s="11"/>
      <c r="G326" s="11"/>
      <c r="H326" s="11"/>
      <c r="I326" s="11"/>
      <c r="J326" s="11"/>
      <c r="K326" s="11"/>
    </row>
    <row r="327" spans="2:11" ht="12.75">
      <c r="B327" s="11"/>
      <c r="C327" s="11"/>
      <c r="D327" s="11"/>
      <c r="E327" s="11"/>
      <c r="F327" s="11"/>
      <c r="G327" s="11"/>
      <c r="H327" s="11"/>
      <c r="I327" s="11"/>
      <c r="J327" s="11"/>
      <c r="K327" s="11"/>
    </row>
    <row r="328" spans="2:11" ht="12.75">
      <c r="B328" s="11"/>
      <c r="C328" s="11"/>
      <c r="D328" s="11"/>
      <c r="E328" s="11"/>
      <c r="F328" s="11"/>
      <c r="G328" s="11"/>
      <c r="H328" s="11"/>
      <c r="I328" s="11"/>
      <c r="J328" s="11"/>
      <c r="K328" s="11"/>
    </row>
    <row r="329" spans="2:11" ht="12.75">
      <c r="B329" s="11"/>
      <c r="C329" s="11"/>
      <c r="D329" s="11"/>
      <c r="E329" s="11"/>
      <c r="F329" s="11"/>
      <c r="G329" s="11"/>
      <c r="H329" s="11"/>
      <c r="I329" s="11"/>
      <c r="J329" s="11"/>
      <c r="K329" s="11"/>
    </row>
    <row r="330" spans="2:11" ht="12.75">
      <c r="B330" s="11"/>
      <c r="C330" s="11"/>
      <c r="D330" s="11"/>
      <c r="E330" s="11"/>
      <c r="F330" s="11"/>
      <c r="G330" s="11"/>
      <c r="H330" s="11"/>
      <c r="I330" s="11"/>
      <c r="J330" s="11"/>
      <c r="K330" s="11"/>
    </row>
    <row r="331" spans="2:11" ht="12.75">
      <c r="B331" s="11"/>
      <c r="C331" s="11"/>
      <c r="D331" s="11"/>
      <c r="E331" s="11"/>
      <c r="F331" s="11"/>
      <c r="G331" s="11"/>
      <c r="H331" s="11"/>
      <c r="I331" s="11"/>
      <c r="J331" s="11"/>
      <c r="K331" s="11"/>
    </row>
    <row r="332" spans="2:11" ht="12.75">
      <c r="B332" s="11"/>
      <c r="C332" s="11"/>
      <c r="D332" s="11"/>
      <c r="E332" s="11"/>
      <c r="F332" s="11"/>
      <c r="G332" s="11"/>
      <c r="H332" s="11"/>
      <c r="I332" s="11"/>
      <c r="J332" s="11"/>
      <c r="K332" s="11"/>
    </row>
    <row r="333" spans="2:11" ht="12.75">
      <c r="B333" s="11"/>
      <c r="C333" s="11"/>
      <c r="D333" s="11"/>
      <c r="E333" s="11"/>
      <c r="F333" s="11"/>
      <c r="G333" s="11"/>
      <c r="H333" s="11"/>
      <c r="I333" s="11"/>
      <c r="J333" s="11"/>
      <c r="K333" s="11"/>
    </row>
    <row r="334" spans="2:11" ht="12.75">
      <c r="B334" s="11"/>
      <c r="C334" s="11"/>
      <c r="D334" s="11"/>
      <c r="E334" s="11"/>
      <c r="F334" s="11"/>
      <c r="G334" s="11"/>
      <c r="H334" s="11"/>
      <c r="I334" s="11"/>
      <c r="J334" s="11"/>
      <c r="K334" s="11"/>
    </row>
    <row r="335" spans="2:11" ht="12.75">
      <c r="B335" s="11"/>
      <c r="C335" s="11"/>
      <c r="D335" s="11"/>
      <c r="E335" s="11"/>
      <c r="F335" s="11"/>
      <c r="G335" s="11"/>
      <c r="H335" s="11"/>
      <c r="I335" s="11"/>
      <c r="J335" s="11"/>
      <c r="K335" s="11"/>
    </row>
    <row r="336" spans="2:11" ht="12.75">
      <c r="B336" s="11"/>
      <c r="C336" s="11"/>
      <c r="D336" s="11"/>
      <c r="E336" s="11"/>
      <c r="F336" s="11"/>
      <c r="G336" s="11"/>
      <c r="H336" s="11"/>
      <c r="I336" s="11"/>
      <c r="J336" s="11"/>
      <c r="K336" s="11"/>
    </row>
    <row r="337" spans="2:11" ht="12.75">
      <c r="B337" s="11"/>
      <c r="C337" s="11"/>
      <c r="D337" s="11"/>
      <c r="E337" s="11"/>
      <c r="F337" s="11"/>
      <c r="G337" s="11"/>
      <c r="H337" s="11"/>
      <c r="I337" s="11"/>
      <c r="J337" s="11"/>
      <c r="K337" s="11"/>
    </row>
    <row r="338" spans="2:11" ht="12.75">
      <c r="B338" s="11"/>
      <c r="C338" s="11"/>
      <c r="D338" s="11"/>
      <c r="E338" s="11"/>
      <c r="F338" s="11"/>
      <c r="G338" s="11"/>
      <c r="H338" s="11"/>
      <c r="I338" s="11"/>
      <c r="J338" s="11"/>
      <c r="K338" s="11"/>
    </row>
    <row r="339" spans="2:11" ht="12.75">
      <c r="B339" s="11"/>
      <c r="C339" s="11"/>
      <c r="D339" s="11"/>
      <c r="E339" s="11"/>
      <c r="F339" s="11"/>
      <c r="G339" s="11"/>
      <c r="H339" s="11"/>
      <c r="I339" s="11"/>
      <c r="J339" s="11"/>
      <c r="K339" s="11"/>
    </row>
    <row r="340" spans="2:11" ht="12.75">
      <c r="B340" s="11"/>
      <c r="C340" s="11"/>
      <c r="D340" s="11"/>
      <c r="E340" s="11"/>
      <c r="F340" s="11"/>
      <c r="G340" s="11"/>
      <c r="H340" s="11"/>
      <c r="I340" s="11"/>
      <c r="J340" s="11"/>
      <c r="K340" s="11"/>
    </row>
    <row r="341" spans="2:11" ht="12.75">
      <c r="B341" s="11"/>
      <c r="C341" s="11"/>
      <c r="D341" s="11"/>
      <c r="E341" s="11"/>
      <c r="F341" s="11"/>
      <c r="G341" s="11"/>
      <c r="H341" s="11"/>
      <c r="I341" s="11"/>
      <c r="J341" s="11"/>
      <c r="K341" s="11"/>
    </row>
    <row r="342" spans="2:11" ht="12.75">
      <c r="B342" s="11"/>
      <c r="C342" s="11"/>
      <c r="D342" s="11"/>
      <c r="E342" s="11"/>
      <c r="F342" s="11"/>
      <c r="G342" s="11"/>
      <c r="H342" s="11"/>
      <c r="I342" s="11"/>
      <c r="J342" s="11"/>
      <c r="K342" s="11"/>
    </row>
    <row r="343" spans="2:11" ht="12.75">
      <c r="B343" s="11"/>
      <c r="C343" s="11"/>
      <c r="D343" s="11"/>
      <c r="E343" s="11"/>
      <c r="F343" s="11"/>
      <c r="G343" s="11"/>
      <c r="H343" s="11"/>
      <c r="I343" s="11"/>
      <c r="J343" s="11"/>
      <c r="K343" s="11"/>
    </row>
    <row r="344" spans="2:11" ht="12.75">
      <c r="B344" s="11"/>
      <c r="C344" s="11"/>
      <c r="D344" s="11"/>
      <c r="E344" s="11"/>
      <c r="F344" s="11"/>
      <c r="G344" s="11"/>
      <c r="H344" s="11"/>
      <c r="I344" s="11"/>
      <c r="J344" s="11"/>
      <c r="K344" s="11"/>
    </row>
    <row r="345" spans="2:11" ht="12.75">
      <c r="B345" s="11"/>
      <c r="C345" s="11"/>
      <c r="D345" s="11"/>
      <c r="E345" s="11"/>
      <c r="F345" s="11"/>
      <c r="G345" s="11"/>
      <c r="H345" s="11"/>
      <c r="I345" s="11"/>
      <c r="J345" s="11"/>
      <c r="K345" s="11"/>
    </row>
    <row r="346" spans="2:11" ht="12.75">
      <c r="B346" s="11"/>
      <c r="C346" s="11"/>
      <c r="D346" s="11"/>
      <c r="E346" s="11"/>
      <c r="F346" s="11"/>
      <c r="G346" s="11"/>
      <c r="H346" s="11"/>
      <c r="I346" s="11"/>
      <c r="J346" s="11"/>
      <c r="K346" s="11"/>
    </row>
    <row r="347" spans="2:11" ht="12.75">
      <c r="B347" s="11"/>
      <c r="C347" s="11"/>
      <c r="D347" s="11"/>
      <c r="E347" s="11"/>
      <c r="F347" s="11"/>
      <c r="G347" s="11"/>
      <c r="H347" s="11"/>
      <c r="I347" s="11"/>
      <c r="J347" s="11"/>
      <c r="K347" s="11"/>
    </row>
    <row r="348" spans="2:11" ht="12.75">
      <c r="B348" s="11"/>
      <c r="C348" s="11"/>
      <c r="D348" s="11"/>
      <c r="E348" s="11"/>
      <c r="F348" s="11"/>
      <c r="G348" s="11"/>
      <c r="H348" s="11"/>
      <c r="I348" s="11"/>
      <c r="J348" s="11"/>
      <c r="K348" s="11"/>
    </row>
    <row r="349" spans="2:11" ht="12.75">
      <c r="B349" s="11"/>
      <c r="C349" s="11"/>
      <c r="D349" s="11"/>
      <c r="E349" s="11"/>
      <c r="F349" s="11"/>
      <c r="G349" s="11"/>
      <c r="H349" s="11"/>
      <c r="I349" s="11"/>
      <c r="J349" s="11"/>
      <c r="K349" s="11"/>
    </row>
    <row r="350" spans="2:11" ht="12.75">
      <c r="B350" s="11"/>
      <c r="C350" s="11"/>
      <c r="D350" s="11"/>
      <c r="E350" s="11"/>
      <c r="F350" s="11"/>
      <c r="G350" s="11"/>
      <c r="H350" s="11"/>
      <c r="I350" s="11"/>
      <c r="J350" s="11"/>
      <c r="K350" s="11"/>
    </row>
    <row r="351" spans="2:11" ht="12.75">
      <c r="B351" s="11"/>
      <c r="C351" s="11"/>
      <c r="D351" s="11"/>
      <c r="E351" s="11"/>
      <c r="F351" s="11"/>
      <c r="G351" s="11"/>
      <c r="H351" s="11"/>
      <c r="I351" s="11"/>
      <c r="J351" s="11"/>
      <c r="K351" s="11"/>
    </row>
    <row r="352" spans="2:11" ht="12.75">
      <c r="B352" s="11"/>
      <c r="C352" s="11"/>
      <c r="D352" s="11"/>
      <c r="E352" s="11"/>
      <c r="F352" s="11"/>
      <c r="G352" s="11"/>
      <c r="H352" s="11"/>
      <c r="I352" s="11"/>
      <c r="J352" s="11"/>
      <c r="K352" s="11"/>
    </row>
    <row r="353" spans="2:11" ht="12.75">
      <c r="B353" s="11"/>
      <c r="C353" s="11"/>
      <c r="D353" s="11"/>
      <c r="E353" s="11"/>
      <c r="F353" s="11"/>
      <c r="G353" s="11"/>
      <c r="H353" s="11"/>
      <c r="I353" s="11"/>
      <c r="J353" s="11"/>
      <c r="K353" s="11"/>
    </row>
    <row r="354" spans="2:11" ht="12.75">
      <c r="B354" s="11"/>
      <c r="C354" s="11"/>
      <c r="D354" s="11"/>
      <c r="E354" s="11"/>
      <c r="F354" s="11"/>
      <c r="G354" s="11"/>
      <c r="H354" s="11"/>
      <c r="I354" s="11"/>
      <c r="J354" s="11"/>
      <c r="K354" s="11"/>
    </row>
    <row r="355" spans="2:11" ht="12.75">
      <c r="B355" s="11"/>
      <c r="C355" s="11"/>
      <c r="D355" s="11"/>
      <c r="E355" s="11"/>
      <c r="F355" s="11"/>
      <c r="G355" s="11"/>
      <c r="H355" s="11"/>
      <c r="I355" s="11"/>
      <c r="J355" s="11"/>
      <c r="K355" s="11"/>
    </row>
    <row r="356" spans="2:11" ht="12.75">
      <c r="B356" s="11"/>
      <c r="C356" s="11"/>
      <c r="D356" s="11"/>
      <c r="E356" s="11"/>
      <c r="F356" s="11"/>
      <c r="G356" s="11"/>
      <c r="H356" s="11"/>
      <c r="I356" s="11"/>
      <c r="J356" s="11"/>
      <c r="K356" s="11"/>
    </row>
    <row r="357" spans="2:11" ht="12.75">
      <c r="B357" s="11"/>
      <c r="C357" s="11"/>
      <c r="D357" s="11"/>
      <c r="E357" s="11"/>
      <c r="F357" s="11"/>
      <c r="G357" s="11"/>
      <c r="H357" s="11"/>
      <c r="I357" s="11"/>
      <c r="J357" s="11"/>
      <c r="K357" s="11"/>
    </row>
    <row r="358" spans="2:11" ht="12.75">
      <c r="B358" s="11"/>
      <c r="C358" s="11"/>
      <c r="D358" s="11"/>
      <c r="E358" s="11"/>
      <c r="F358" s="11"/>
      <c r="G358" s="11"/>
      <c r="H358" s="11"/>
      <c r="I358" s="11"/>
      <c r="J358" s="11"/>
      <c r="K358" s="11"/>
    </row>
    <row r="359" spans="2:11" ht="12.75">
      <c r="B359" s="11"/>
      <c r="C359" s="11"/>
      <c r="D359" s="11"/>
      <c r="E359" s="11"/>
      <c r="F359" s="11"/>
      <c r="G359" s="11"/>
      <c r="H359" s="11"/>
      <c r="I359" s="11"/>
      <c r="J359" s="11"/>
      <c r="K359" s="11"/>
    </row>
    <row r="360" spans="2:11" ht="12.75">
      <c r="B360" s="11"/>
      <c r="C360" s="11"/>
      <c r="D360" s="11"/>
      <c r="E360" s="11"/>
      <c r="F360" s="11"/>
      <c r="G360" s="11"/>
      <c r="H360" s="11"/>
      <c r="I360" s="11"/>
      <c r="J360" s="11"/>
      <c r="K360" s="11"/>
    </row>
    <row r="361" spans="2:11" ht="12.75">
      <c r="B361" s="11"/>
      <c r="C361" s="11"/>
      <c r="D361" s="11"/>
      <c r="E361" s="11"/>
      <c r="F361" s="11"/>
      <c r="G361" s="11"/>
      <c r="H361" s="11"/>
      <c r="I361" s="11"/>
      <c r="J361" s="11"/>
      <c r="K361" s="11"/>
    </row>
    <row r="362" spans="2:11" ht="12.75">
      <c r="B362" s="11"/>
      <c r="C362" s="11"/>
      <c r="D362" s="11"/>
      <c r="E362" s="11"/>
      <c r="F362" s="11"/>
      <c r="G362" s="11"/>
      <c r="H362" s="11"/>
      <c r="I362" s="11"/>
      <c r="J362" s="11"/>
      <c r="K362" s="11"/>
    </row>
    <row r="363" spans="2:11" ht="12.75">
      <c r="B363" s="11"/>
      <c r="C363" s="11"/>
      <c r="D363" s="11"/>
      <c r="E363" s="11"/>
      <c r="F363" s="11"/>
      <c r="G363" s="11"/>
      <c r="H363" s="11"/>
      <c r="I363" s="11"/>
      <c r="J363" s="11"/>
      <c r="K363" s="11"/>
    </row>
    <row r="364" spans="2:11" ht="12.75">
      <c r="B364" s="11"/>
      <c r="C364" s="11"/>
      <c r="D364" s="11"/>
      <c r="E364" s="11"/>
      <c r="F364" s="11"/>
      <c r="G364" s="11"/>
      <c r="H364" s="11"/>
      <c r="I364" s="11"/>
      <c r="J364" s="11"/>
      <c r="K364" s="11"/>
    </row>
    <row r="365" spans="2:11" ht="12.75">
      <c r="B365" s="11"/>
      <c r="C365" s="11"/>
      <c r="D365" s="11"/>
      <c r="E365" s="11"/>
      <c r="F365" s="11"/>
      <c r="G365" s="11"/>
      <c r="H365" s="11"/>
      <c r="I365" s="11"/>
      <c r="J365" s="11"/>
      <c r="K365" s="11"/>
    </row>
    <row r="366" spans="2:11" ht="12.75">
      <c r="B366" s="11"/>
      <c r="C366" s="11"/>
      <c r="D366" s="11"/>
      <c r="E366" s="11"/>
      <c r="F366" s="11"/>
      <c r="G366" s="11"/>
      <c r="H366" s="11"/>
      <c r="I366" s="11"/>
      <c r="J366" s="11"/>
      <c r="K366" s="11"/>
    </row>
    <row r="367" spans="2:11" ht="12.75">
      <c r="B367" s="11"/>
      <c r="C367" s="11"/>
      <c r="D367" s="11"/>
      <c r="E367" s="11"/>
      <c r="F367" s="11"/>
      <c r="G367" s="11"/>
      <c r="H367" s="11"/>
      <c r="I367" s="11"/>
      <c r="J367" s="11"/>
      <c r="K367" s="11"/>
    </row>
    <row r="368" spans="2:11" ht="12.75">
      <c r="B368" s="11"/>
      <c r="C368" s="11"/>
      <c r="D368" s="11"/>
      <c r="E368" s="11"/>
      <c r="F368" s="11"/>
      <c r="G368" s="11"/>
      <c r="H368" s="11"/>
      <c r="I368" s="11"/>
      <c r="J368" s="11"/>
      <c r="K368" s="11"/>
    </row>
    <row r="369" spans="2:11" ht="12.75">
      <c r="B369" s="11"/>
      <c r="C369" s="11"/>
      <c r="D369" s="11"/>
      <c r="E369" s="11"/>
      <c r="F369" s="11"/>
      <c r="G369" s="11"/>
      <c r="H369" s="11"/>
      <c r="I369" s="11"/>
      <c r="J369" s="11"/>
      <c r="K369" s="11"/>
    </row>
    <row r="370" spans="2:11" ht="12.75">
      <c r="B370" s="11"/>
      <c r="C370" s="11"/>
      <c r="D370" s="11"/>
      <c r="E370" s="11"/>
      <c r="F370" s="11"/>
      <c r="G370" s="11"/>
      <c r="H370" s="11"/>
      <c r="I370" s="11"/>
      <c r="J370" s="11"/>
      <c r="K370" s="11"/>
    </row>
    <row r="371" spans="2:11" ht="12.75">
      <c r="B371" s="11"/>
      <c r="C371" s="11"/>
      <c r="D371" s="11"/>
      <c r="E371" s="11"/>
      <c r="F371" s="11"/>
      <c r="G371" s="11"/>
      <c r="H371" s="11"/>
      <c r="I371" s="11"/>
      <c r="J371" s="11"/>
      <c r="K371" s="11"/>
    </row>
    <row r="372" spans="2:11" ht="12.75">
      <c r="B372" s="11"/>
      <c r="C372" s="11"/>
      <c r="D372" s="11"/>
      <c r="E372" s="11"/>
      <c r="F372" s="11"/>
      <c r="G372" s="11"/>
      <c r="H372" s="11"/>
      <c r="I372" s="11"/>
      <c r="J372" s="11"/>
      <c r="K372" s="11"/>
    </row>
    <row r="373" spans="2:11" ht="12.75">
      <c r="B373" s="11"/>
      <c r="C373" s="11"/>
      <c r="D373" s="11"/>
      <c r="E373" s="11"/>
      <c r="F373" s="11"/>
      <c r="G373" s="11"/>
      <c r="H373" s="11"/>
      <c r="I373" s="11"/>
      <c r="J373" s="11"/>
      <c r="K373" s="11"/>
    </row>
    <row r="374" spans="2:11" ht="12.75">
      <c r="B374" s="11"/>
      <c r="C374" s="11"/>
      <c r="D374" s="11"/>
      <c r="E374" s="11"/>
      <c r="F374" s="11"/>
      <c r="G374" s="11"/>
      <c r="H374" s="11"/>
      <c r="I374" s="11"/>
      <c r="J374" s="11"/>
      <c r="K374" s="11"/>
    </row>
    <row r="375" spans="2:11" ht="12.75">
      <c r="B375" s="11"/>
      <c r="C375" s="11"/>
      <c r="D375" s="11"/>
      <c r="E375" s="11"/>
      <c r="F375" s="11"/>
      <c r="G375" s="11"/>
      <c r="H375" s="11"/>
      <c r="I375" s="11"/>
      <c r="J375" s="11"/>
      <c r="K375" s="11"/>
    </row>
    <row r="376" spans="2:11" ht="12.75">
      <c r="B376" s="11"/>
      <c r="C376" s="11"/>
      <c r="D376" s="11"/>
      <c r="E376" s="11"/>
      <c r="F376" s="11"/>
      <c r="G376" s="11"/>
      <c r="H376" s="11"/>
      <c r="I376" s="11"/>
      <c r="J376" s="11"/>
      <c r="K376" s="11"/>
    </row>
    <row r="377" spans="2:11" ht="12.75">
      <c r="B377" s="11"/>
      <c r="C377" s="11"/>
      <c r="D377" s="11"/>
      <c r="E377" s="11"/>
      <c r="F377" s="11"/>
      <c r="G377" s="11"/>
      <c r="H377" s="11"/>
      <c r="I377" s="11"/>
      <c r="J377" s="11"/>
      <c r="K377" s="11"/>
    </row>
    <row r="378" spans="2:11" ht="12.75">
      <c r="B378" s="11"/>
      <c r="C378" s="11"/>
      <c r="D378" s="11"/>
      <c r="E378" s="11"/>
      <c r="F378" s="11"/>
      <c r="G378" s="11"/>
      <c r="H378" s="11"/>
      <c r="I378" s="11"/>
      <c r="J378" s="11"/>
      <c r="K378" s="11"/>
    </row>
    <row r="379" spans="2:11" ht="12.75">
      <c r="B379" s="11"/>
      <c r="C379" s="11"/>
      <c r="D379" s="11"/>
      <c r="E379" s="11"/>
      <c r="F379" s="11"/>
      <c r="G379" s="11"/>
      <c r="H379" s="11"/>
      <c r="I379" s="11"/>
      <c r="J379" s="11"/>
      <c r="K379" s="11"/>
    </row>
    <row r="380" spans="2:11" ht="12.75">
      <c r="B380" s="11"/>
      <c r="C380" s="11"/>
      <c r="D380" s="11"/>
      <c r="E380" s="11"/>
      <c r="F380" s="11"/>
      <c r="G380" s="11"/>
      <c r="H380" s="11"/>
      <c r="I380" s="11"/>
      <c r="J380" s="11"/>
      <c r="K380" s="11"/>
    </row>
    <row r="381" spans="2:11" ht="12.75">
      <c r="B381" s="11"/>
      <c r="C381" s="11"/>
      <c r="D381" s="11"/>
      <c r="E381" s="11"/>
      <c r="F381" s="11"/>
      <c r="G381" s="11"/>
      <c r="H381" s="11"/>
      <c r="I381" s="11"/>
      <c r="J381" s="11"/>
      <c r="K381" s="11"/>
    </row>
    <row r="382" spans="2:11" ht="12.75">
      <c r="B382" s="11"/>
      <c r="C382" s="11"/>
      <c r="D382" s="11"/>
      <c r="E382" s="11"/>
      <c r="F382" s="11"/>
      <c r="G382" s="11"/>
      <c r="H382" s="11"/>
      <c r="I382" s="11"/>
      <c r="J382" s="11"/>
      <c r="K382" s="11"/>
    </row>
    <row r="383" spans="2:11" ht="12.75">
      <c r="B383" s="11"/>
      <c r="C383" s="11"/>
      <c r="D383" s="11"/>
      <c r="E383" s="11"/>
      <c r="F383" s="11"/>
      <c r="G383" s="11"/>
      <c r="H383" s="11"/>
      <c r="I383" s="11"/>
      <c r="J383" s="11"/>
      <c r="K383" s="11"/>
    </row>
    <row r="384" spans="2:11" ht="12.75">
      <c r="B384" s="11"/>
      <c r="C384" s="11"/>
      <c r="D384" s="11"/>
      <c r="E384" s="11"/>
      <c r="F384" s="11"/>
      <c r="G384" s="11"/>
      <c r="H384" s="11"/>
      <c r="I384" s="11"/>
      <c r="J384" s="11"/>
      <c r="K384" s="11"/>
    </row>
    <row r="385" spans="2:11" ht="12.75">
      <c r="B385" s="11"/>
      <c r="C385" s="11"/>
      <c r="D385" s="11"/>
      <c r="E385" s="11"/>
      <c r="F385" s="11"/>
      <c r="G385" s="11"/>
      <c r="H385" s="11"/>
      <c r="I385" s="11"/>
      <c r="J385" s="11"/>
      <c r="K385" s="11"/>
    </row>
    <row r="386" spans="2:11" ht="12.75">
      <c r="B386" s="11"/>
      <c r="C386" s="11"/>
      <c r="D386" s="11"/>
      <c r="E386" s="11"/>
      <c r="F386" s="11"/>
      <c r="G386" s="11"/>
      <c r="H386" s="11"/>
      <c r="I386" s="11"/>
      <c r="J386" s="11"/>
      <c r="K386" s="11"/>
    </row>
    <row r="387" spans="2:11" ht="12.75">
      <c r="B387" s="11"/>
      <c r="C387" s="11"/>
      <c r="D387" s="11"/>
      <c r="E387" s="11"/>
      <c r="F387" s="11"/>
      <c r="G387" s="11"/>
      <c r="H387" s="11"/>
      <c r="I387" s="11"/>
      <c r="J387" s="11"/>
      <c r="K387" s="11"/>
    </row>
    <row r="388" spans="2:11" ht="12.75">
      <c r="B388" s="11"/>
      <c r="C388" s="11"/>
      <c r="D388" s="11"/>
      <c r="E388" s="11"/>
      <c r="F388" s="11"/>
      <c r="G388" s="11"/>
      <c r="H388" s="11"/>
      <c r="I388" s="11"/>
      <c r="J388" s="11"/>
      <c r="K388" s="11"/>
    </row>
    <row r="389" spans="2:11" ht="12.75">
      <c r="B389" s="11"/>
      <c r="C389" s="11"/>
      <c r="D389" s="11"/>
      <c r="E389" s="11"/>
      <c r="F389" s="11"/>
      <c r="G389" s="11"/>
      <c r="H389" s="11"/>
      <c r="I389" s="11"/>
      <c r="J389" s="11"/>
      <c r="K389" s="11"/>
    </row>
    <row r="390" spans="2:11" ht="12.75">
      <c r="B390" s="11"/>
      <c r="C390" s="11"/>
      <c r="D390" s="11"/>
      <c r="E390" s="11"/>
      <c r="F390" s="11"/>
      <c r="G390" s="11"/>
      <c r="H390" s="11"/>
      <c r="I390" s="11"/>
      <c r="J390" s="11"/>
      <c r="K390" s="11"/>
    </row>
    <row r="391" spans="2:11" ht="12.75">
      <c r="B391" s="11"/>
      <c r="C391" s="11"/>
      <c r="D391" s="11"/>
      <c r="E391" s="11"/>
      <c r="F391" s="11"/>
      <c r="G391" s="11"/>
      <c r="H391" s="11"/>
      <c r="I391" s="11"/>
      <c r="J391" s="11"/>
      <c r="K391" s="11"/>
    </row>
    <row r="392" spans="2:11" ht="12.75">
      <c r="B392" s="11"/>
      <c r="C392" s="11"/>
      <c r="D392" s="11"/>
      <c r="E392" s="11"/>
      <c r="F392" s="11"/>
      <c r="G392" s="11"/>
      <c r="H392" s="11"/>
      <c r="I392" s="11"/>
      <c r="J392" s="11"/>
      <c r="K392" s="11"/>
    </row>
    <row r="393" spans="2:11" ht="12.75">
      <c r="B393" s="11"/>
      <c r="C393" s="11"/>
      <c r="D393" s="11"/>
      <c r="E393" s="11"/>
      <c r="F393" s="11"/>
      <c r="G393" s="11"/>
      <c r="H393" s="11"/>
      <c r="I393" s="11"/>
      <c r="J393" s="11"/>
      <c r="K393" s="11"/>
    </row>
    <row r="394" spans="2:11" ht="12.75">
      <c r="B394" s="11"/>
      <c r="C394" s="11"/>
      <c r="D394" s="11"/>
      <c r="E394" s="11"/>
      <c r="F394" s="11"/>
      <c r="G394" s="11"/>
      <c r="H394" s="11"/>
      <c r="I394" s="11"/>
      <c r="J394" s="11"/>
      <c r="K394" s="11"/>
    </row>
    <row r="395" spans="2:11" ht="12.75">
      <c r="B395" s="11"/>
      <c r="C395" s="11"/>
      <c r="D395" s="11"/>
      <c r="E395" s="11"/>
      <c r="F395" s="11"/>
      <c r="G395" s="11"/>
      <c r="H395" s="11"/>
      <c r="I395" s="11"/>
      <c r="J395" s="11"/>
      <c r="K395" s="11"/>
    </row>
    <row r="396" spans="2:11" ht="12.75">
      <c r="B396" s="11"/>
      <c r="C396" s="11"/>
      <c r="D396" s="11"/>
      <c r="E396" s="11"/>
      <c r="F396" s="11"/>
      <c r="G396" s="11"/>
      <c r="H396" s="11"/>
      <c r="I396" s="11"/>
      <c r="J396" s="11"/>
      <c r="K396" s="11"/>
    </row>
    <row r="397" spans="2:11" ht="12.75">
      <c r="B397" s="11"/>
      <c r="C397" s="11"/>
      <c r="D397" s="11"/>
      <c r="E397" s="11"/>
      <c r="F397" s="11"/>
      <c r="G397" s="11"/>
      <c r="H397" s="11"/>
      <c r="I397" s="11"/>
      <c r="J397" s="11"/>
      <c r="K397" s="11"/>
    </row>
    <row r="398" spans="2:11" ht="12.75">
      <c r="B398" s="11"/>
      <c r="C398" s="11"/>
      <c r="D398" s="11"/>
      <c r="E398" s="11"/>
      <c r="F398" s="11"/>
      <c r="G398" s="11"/>
      <c r="H398" s="11"/>
      <c r="I398" s="11"/>
      <c r="J398" s="11"/>
      <c r="K398" s="11"/>
    </row>
    <row r="399" spans="2:11" ht="12.75">
      <c r="B399" s="11"/>
      <c r="C399" s="11"/>
      <c r="D399" s="11"/>
      <c r="E399" s="11"/>
      <c r="F399" s="11"/>
      <c r="G399" s="11"/>
      <c r="H399" s="11"/>
      <c r="I399" s="11"/>
      <c r="J399" s="11"/>
      <c r="K399" s="11"/>
    </row>
    <row r="400" spans="2:11" ht="12.75">
      <c r="B400" s="11"/>
      <c r="C400" s="11"/>
      <c r="D400" s="11"/>
      <c r="E400" s="11"/>
      <c r="F400" s="11"/>
      <c r="G400" s="11"/>
      <c r="H400" s="11"/>
      <c r="I400" s="11"/>
      <c r="J400" s="11"/>
      <c r="K400" s="11"/>
    </row>
    <row r="401" spans="2:11" ht="12.75">
      <c r="B401" s="11"/>
      <c r="C401" s="11"/>
      <c r="D401" s="11"/>
      <c r="E401" s="11"/>
      <c r="F401" s="11"/>
      <c r="G401" s="11"/>
      <c r="H401" s="11"/>
      <c r="I401" s="11"/>
      <c r="J401" s="11"/>
      <c r="K401" s="11"/>
    </row>
    <row r="402" spans="2:11" ht="12.75">
      <c r="B402" s="11"/>
      <c r="C402" s="11"/>
      <c r="D402" s="11"/>
      <c r="E402" s="11"/>
      <c r="F402" s="11"/>
      <c r="G402" s="11"/>
      <c r="H402" s="11"/>
      <c r="I402" s="11"/>
      <c r="J402" s="11"/>
      <c r="K402" s="11"/>
    </row>
    <row r="403" spans="2:11" ht="12.75">
      <c r="B403" s="11"/>
      <c r="C403" s="11"/>
      <c r="D403" s="11"/>
      <c r="E403" s="11"/>
      <c r="F403" s="11"/>
      <c r="G403" s="11"/>
      <c r="H403" s="11"/>
      <c r="I403" s="11"/>
      <c r="J403" s="11"/>
      <c r="K403" s="11"/>
    </row>
    <row r="404" spans="2:11" ht="12.75">
      <c r="B404" s="11"/>
      <c r="C404" s="11"/>
      <c r="D404" s="11"/>
      <c r="E404" s="11"/>
      <c r="F404" s="11"/>
      <c r="G404" s="11"/>
      <c r="H404" s="11"/>
      <c r="I404" s="11"/>
      <c r="J404" s="11"/>
      <c r="K404" s="11"/>
    </row>
    <row r="405" spans="2:11" ht="12.75">
      <c r="B405" s="11"/>
      <c r="C405" s="11"/>
      <c r="D405" s="11"/>
      <c r="E405" s="11"/>
      <c r="F405" s="11"/>
      <c r="G405" s="11"/>
      <c r="H405" s="11"/>
      <c r="I405" s="11"/>
      <c r="J405" s="11"/>
      <c r="K405" s="11"/>
    </row>
    <row r="406" spans="2:11" ht="12.75">
      <c r="B406" s="11"/>
      <c r="C406" s="11"/>
      <c r="D406" s="11"/>
      <c r="E406" s="11"/>
      <c r="F406" s="11"/>
      <c r="G406" s="11"/>
      <c r="H406" s="11"/>
      <c r="I406" s="11"/>
      <c r="J406" s="11"/>
      <c r="K406" s="11"/>
    </row>
    <row r="407" spans="2:11" ht="12.75">
      <c r="B407" s="11"/>
      <c r="C407" s="11"/>
      <c r="D407" s="11"/>
      <c r="E407" s="11"/>
      <c r="F407" s="11"/>
      <c r="G407" s="11"/>
      <c r="H407" s="11"/>
      <c r="I407" s="11"/>
      <c r="J407" s="11"/>
      <c r="K407" s="11"/>
    </row>
    <row r="408" spans="2:11" ht="12.75">
      <c r="B408" s="11"/>
      <c r="C408" s="11"/>
      <c r="D408" s="11"/>
      <c r="E408" s="11"/>
      <c r="F408" s="11"/>
      <c r="G408" s="11"/>
      <c r="H408" s="11"/>
      <c r="I408" s="11"/>
      <c r="J408" s="11"/>
      <c r="K408" s="11"/>
    </row>
    <row r="409" spans="2:11" ht="12.75">
      <c r="B409" s="11"/>
      <c r="C409" s="11"/>
      <c r="D409" s="11"/>
      <c r="E409" s="11"/>
      <c r="F409" s="11"/>
      <c r="G409" s="11"/>
      <c r="H409" s="11"/>
      <c r="I409" s="11"/>
      <c r="J409" s="11"/>
      <c r="K409" s="11"/>
    </row>
    <row r="410" spans="2:11" ht="12.75">
      <c r="B410" s="11"/>
      <c r="C410" s="11"/>
      <c r="D410" s="11"/>
      <c r="E410" s="11"/>
      <c r="F410" s="11"/>
      <c r="G410" s="11"/>
      <c r="H410" s="11"/>
      <c r="I410" s="11"/>
      <c r="J410" s="11"/>
      <c r="K410" s="11"/>
    </row>
    <row r="411" spans="2:11" ht="12.75">
      <c r="B411" s="11"/>
      <c r="C411" s="11"/>
      <c r="D411" s="11"/>
      <c r="E411" s="11"/>
      <c r="F411" s="11"/>
      <c r="G411" s="11"/>
      <c r="H411" s="11"/>
      <c r="I411" s="11"/>
      <c r="J411" s="11"/>
      <c r="K411" s="11"/>
    </row>
    <row r="412" spans="2:11" ht="12.75">
      <c r="B412" s="11"/>
      <c r="C412" s="11"/>
      <c r="D412" s="11"/>
      <c r="E412" s="11"/>
      <c r="F412" s="11"/>
      <c r="G412" s="11"/>
      <c r="H412" s="11"/>
      <c r="I412" s="11"/>
      <c r="J412" s="11"/>
      <c r="K412" s="11"/>
    </row>
    <row r="413" spans="2:11" ht="12.75">
      <c r="B413" s="11"/>
      <c r="C413" s="11"/>
      <c r="D413" s="11"/>
      <c r="E413" s="11"/>
      <c r="F413" s="11"/>
      <c r="G413" s="11"/>
      <c r="H413" s="11"/>
      <c r="I413" s="11"/>
      <c r="J413" s="11"/>
      <c r="K413" s="11"/>
    </row>
    <row r="414" spans="2:11" ht="12.75">
      <c r="B414" s="11"/>
      <c r="C414" s="11"/>
      <c r="D414" s="11"/>
      <c r="E414" s="11"/>
      <c r="F414" s="11"/>
      <c r="G414" s="11"/>
      <c r="H414" s="11"/>
      <c r="I414" s="11"/>
      <c r="J414" s="11"/>
      <c r="K414" s="11"/>
    </row>
    <row r="415" spans="2:11" ht="12.75">
      <c r="B415" s="11"/>
      <c r="C415" s="11"/>
      <c r="D415" s="11"/>
      <c r="E415" s="11"/>
      <c r="F415" s="11"/>
      <c r="G415" s="11"/>
      <c r="H415" s="11"/>
      <c r="I415" s="11"/>
      <c r="J415" s="11"/>
      <c r="K415" s="11"/>
    </row>
    <row r="416" spans="2:11" ht="12.75">
      <c r="B416" s="11"/>
      <c r="C416" s="11"/>
      <c r="D416" s="11"/>
      <c r="E416" s="11"/>
      <c r="F416" s="11"/>
      <c r="G416" s="11"/>
      <c r="H416" s="11"/>
      <c r="I416" s="11"/>
      <c r="J416" s="11"/>
      <c r="K416" s="11"/>
    </row>
    <row r="417" spans="2:11" ht="12.75">
      <c r="B417" s="11"/>
      <c r="C417" s="11"/>
      <c r="D417" s="11"/>
      <c r="E417" s="11"/>
      <c r="F417" s="11"/>
      <c r="G417" s="11"/>
      <c r="H417" s="11"/>
      <c r="I417" s="11"/>
      <c r="J417" s="11"/>
      <c r="K417" s="11"/>
    </row>
    <row r="418" spans="2:11" ht="12.75">
      <c r="B418" s="11"/>
      <c r="C418" s="11"/>
      <c r="D418" s="11"/>
      <c r="E418" s="11"/>
      <c r="F418" s="11"/>
      <c r="G418" s="11"/>
      <c r="H418" s="11"/>
      <c r="I418" s="11"/>
      <c r="J418" s="11"/>
      <c r="K418" s="11"/>
    </row>
    <row r="419" spans="2:11" ht="12.75">
      <c r="B419" s="11"/>
      <c r="C419" s="11"/>
      <c r="D419" s="11"/>
      <c r="E419" s="11"/>
      <c r="F419" s="11"/>
      <c r="G419" s="11"/>
      <c r="H419" s="11"/>
      <c r="I419" s="11"/>
      <c r="J419" s="11"/>
      <c r="K419" s="11"/>
    </row>
    <row r="420" spans="2:11" ht="12.75">
      <c r="B420" s="11"/>
      <c r="C420" s="11"/>
      <c r="D420" s="11"/>
      <c r="E420" s="11"/>
      <c r="F420" s="11"/>
      <c r="G420" s="11"/>
      <c r="H420" s="11"/>
      <c r="I420" s="11"/>
      <c r="J420" s="11"/>
      <c r="K420" s="11"/>
    </row>
    <row r="421" spans="2:11" ht="12.75">
      <c r="B421" s="11"/>
      <c r="C421" s="11"/>
      <c r="D421" s="11"/>
      <c r="E421" s="11"/>
      <c r="F421" s="11"/>
      <c r="G421" s="11"/>
      <c r="H421" s="11"/>
      <c r="I421" s="11"/>
      <c r="J421" s="11"/>
      <c r="K421" s="11"/>
    </row>
    <row r="422" spans="2:11" ht="12.75">
      <c r="B422" s="11"/>
      <c r="C422" s="11"/>
      <c r="D422" s="11"/>
      <c r="E422" s="11"/>
      <c r="F422" s="11"/>
      <c r="G422" s="11"/>
      <c r="H422" s="11"/>
      <c r="I422" s="11"/>
      <c r="J422" s="11"/>
      <c r="K422" s="11"/>
    </row>
    <row r="423" spans="2:11" ht="12.75">
      <c r="B423" s="11"/>
      <c r="C423" s="11"/>
      <c r="D423" s="11"/>
      <c r="E423" s="11"/>
      <c r="F423" s="11"/>
      <c r="G423" s="11"/>
      <c r="H423" s="11"/>
      <c r="I423" s="11"/>
      <c r="J423" s="11"/>
      <c r="K423" s="11"/>
    </row>
    <row r="424" spans="2:11" ht="12.75">
      <c r="B424" s="11"/>
      <c r="C424" s="11"/>
      <c r="D424" s="11"/>
      <c r="E424" s="11"/>
      <c r="F424" s="11"/>
      <c r="G424" s="11"/>
      <c r="H424" s="11"/>
      <c r="I424" s="11"/>
      <c r="J424" s="11"/>
      <c r="K424" s="11"/>
    </row>
    <row r="425" spans="2:11" ht="12.75">
      <c r="B425" s="11"/>
      <c r="C425" s="11"/>
      <c r="D425" s="11"/>
      <c r="E425" s="11"/>
      <c r="F425" s="11"/>
      <c r="G425" s="11"/>
      <c r="H425" s="11"/>
      <c r="I425" s="11"/>
      <c r="J425" s="11"/>
      <c r="K425" s="11"/>
    </row>
    <row r="426" spans="2:11" ht="12.75">
      <c r="B426" s="11"/>
      <c r="C426" s="11"/>
      <c r="D426" s="11"/>
      <c r="E426" s="11"/>
      <c r="F426" s="11"/>
      <c r="G426" s="11"/>
      <c r="H426" s="11"/>
      <c r="I426" s="11"/>
      <c r="J426" s="11"/>
      <c r="K426" s="11"/>
    </row>
    <row r="427" spans="2:11" ht="12.75">
      <c r="B427" s="11"/>
      <c r="C427" s="11"/>
      <c r="D427" s="11"/>
      <c r="E427" s="11"/>
      <c r="F427" s="11"/>
      <c r="G427" s="11"/>
      <c r="H427" s="11"/>
      <c r="I427" s="11"/>
      <c r="J427" s="11"/>
      <c r="K427" s="11"/>
    </row>
    <row r="428" spans="2:11" ht="12.75">
      <c r="B428" s="11"/>
      <c r="C428" s="11"/>
      <c r="D428" s="11"/>
      <c r="E428" s="11"/>
      <c r="F428" s="11"/>
      <c r="G428" s="11"/>
      <c r="H428" s="11"/>
      <c r="I428" s="11"/>
      <c r="J428" s="11"/>
      <c r="K428" s="11"/>
    </row>
    <row r="429" spans="2:11" ht="12.75">
      <c r="B429" s="11"/>
      <c r="C429" s="11"/>
      <c r="D429" s="11"/>
      <c r="E429" s="11"/>
      <c r="F429" s="11"/>
      <c r="G429" s="11"/>
      <c r="H429" s="11"/>
      <c r="I429" s="11"/>
      <c r="J429" s="11"/>
      <c r="K429" s="11"/>
    </row>
    <row r="430" spans="2:11" ht="12.75">
      <c r="B430" s="11"/>
      <c r="C430" s="11"/>
      <c r="D430" s="11"/>
      <c r="E430" s="11"/>
      <c r="F430" s="11"/>
      <c r="G430" s="11"/>
      <c r="H430" s="11"/>
      <c r="I430" s="11"/>
      <c r="J430" s="11"/>
      <c r="K430" s="11"/>
    </row>
    <row r="431" spans="2:11" ht="12.75">
      <c r="B431" s="11"/>
      <c r="C431" s="11"/>
      <c r="D431" s="11"/>
      <c r="E431" s="11"/>
      <c r="F431" s="11"/>
      <c r="G431" s="11"/>
      <c r="H431" s="11"/>
      <c r="I431" s="11"/>
      <c r="J431" s="11"/>
      <c r="K431" s="11"/>
    </row>
    <row r="432" spans="2:11" ht="12.75">
      <c r="B432" s="11"/>
      <c r="C432" s="11"/>
      <c r="D432" s="11"/>
      <c r="E432" s="11"/>
      <c r="F432" s="11"/>
      <c r="G432" s="11"/>
      <c r="H432" s="11"/>
      <c r="I432" s="11"/>
      <c r="J432" s="11"/>
      <c r="K432" s="11"/>
    </row>
    <row r="433" spans="2:11" ht="12.75">
      <c r="B433" s="11"/>
      <c r="C433" s="11"/>
      <c r="D433" s="11"/>
      <c r="E433" s="11"/>
      <c r="F433" s="11"/>
      <c r="G433" s="11"/>
      <c r="H433" s="11"/>
      <c r="I433" s="11"/>
      <c r="J433" s="11"/>
      <c r="K433" s="11"/>
    </row>
    <row r="434" spans="2:11" ht="12.75">
      <c r="B434" s="11"/>
      <c r="C434" s="11"/>
      <c r="D434" s="11"/>
      <c r="E434" s="11"/>
      <c r="F434" s="11"/>
      <c r="G434" s="11"/>
      <c r="H434" s="11"/>
      <c r="I434" s="11"/>
      <c r="J434" s="11"/>
      <c r="K434" s="11"/>
    </row>
    <row r="435" spans="2:11" ht="12.75">
      <c r="B435" s="11"/>
      <c r="C435" s="11"/>
      <c r="D435" s="11"/>
      <c r="E435" s="11"/>
      <c r="F435" s="11"/>
      <c r="G435" s="11"/>
      <c r="H435" s="11"/>
      <c r="I435" s="11"/>
      <c r="J435" s="11"/>
      <c r="K435" s="11"/>
    </row>
    <row r="436" spans="2:11" ht="12.75">
      <c r="B436" s="11"/>
      <c r="C436" s="11"/>
      <c r="D436" s="11"/>
      <c r="E436" s="11"/>
      <c r="F436" s="11"/>
      <c r="G436" s="11"/>
      <c r="H436" s="11"/>
      <c r="I436" s="11"/>
      <c r="J436" s="11"/>
      <c r="K436" s="11"/>
    </row>
    <row r="437" spans="2:11" ht="12.75">
      <c r="B437" s="11"/>
      <c r="C437" s="11"/>
      <c r="D437" s="11"/>
      <c r="E437" s="11"/>
      <c r="F437" s="11"/>
      <c r="G437" s="11"/>
      <c r="H437" s="11"/>
      <c r="I437" s="11"/>
      <c r="J437" s="11"/>
      <c r="K437" s="11"/>
    </row>
    <row r="438" spans="2:11" ht="12.75">
      <c r="B438" s="11"/>
      <c r="C438" s="11"/>
      <c r="D438" s="11"/>
      <c r="E438" s="11"/>
      <c r="F438" s="11"/>
      <c r="G438" s="11"/>
      <c r="H438" s="11"/>
      <c r="I438" s="11"/>
      <c r="J438" s="11"/>
      <c r="K438" s="11"/>
    </row>
    <row r="439" spans="2:11" ht="12.75">
      <c r="B439" s="11"/>
      <c r="C439" s="11"/>
      <c r="D439" s="11"/>
      <c r="E439" s="11"/>
      <c r="F439" s="11"/>
      <c r="G439" s="11"/>
      <c r="H439" s="11"/>
      <c r="I439" s="11"/>
      <c r="J439" s="11"/>
      <c r="K439" s="11"/>
    </row>
    <row r="440" spans="2:11" ht="12.75">
      <c r="B440" s="11"/>
      <c r="C440" s="11"/>
      <c r="D440" s="11"/>
      <c r="E440" s="11"/>
      <c r="F440" s="11"/>
      <c r="G440" s="11"/>
      <c r="H440" s="11"/>
      <c r="I440" s="11"/>
      <c r="J440" s="11"/>
      <c r="K440" s="11"/>
    </row>
    <row r="441" spans="2:11" ht="12.75">
      <c r="B441" s="11"/>
      <c r="C441" s="11"/>
      <c r="D441" s="11"/>
      <c r="E441" s="11"/>
      <c r="F441" s="11"/>
      <c r="G441" s="11"/>
      <c r="H441" s="11"/>
      <c r="I441" s="11"/>
      <c r="J441" s="11"/>
      <c r="K441" s="11"/>
    </row>
    <row r="442" spans="2:11" ht="12.75">
      <c r="B442" s="11"/>
      <c r="C442" s="11"/>
      <c r="D442" s="11"/>
      <c r="E442" s="11"/>
      <c r="F442" s="11"/>
      <c r="G442" s="11"/>
      <c r="H442" s="11"/>
      <c r="I442" s="11"/>
      <c r="J442" s="11"/>
      <c r="K442" s="11"/>
    </row>
    <row r="443" spans="2:11" ht="12.75">
      <c r="B443" s="11"/>
      <c r="C443" s="11"/>
      <c r="D443" s="11"/>
      <c r="E443" s="11"/>
      <c r="F443" s="11"/>
      <c r="G443" s="11"/>
      <c r="H443" s="11"/>
      <c r="I443" s="11"/>
      <c r="J443" s="11"/>
      <c r="K443" s="11"/>
    </row>
    <row r="444" spans="2:11" ht="12.75">
      <c r="B444" s="11"/>
      <c r="C444" s="11"/>
      <c r="D444" s="11"/>
      <c r="E444" s="11"/>
      <c r="F444" s="11"/>
      <c r="G444" s="11"/>
      <c r="H444" s="11"/>
      <c r="I444" s="11"/>
      <c r="J444" s="11"/>
      <c r="K444" s="11"/>
    </row>
    <row r="445" spans="2:11" ht="12.75">
      <c r="B445" s="11"/>
      <c r="C445" s="11"/>
      <c r="D445" s="11"/>
      <c r="E445" s="11"/>
      <c r="F445" s="11"/>
      <c r="G445" s="11"/>
      <c r="H445" s="11"/>
      <c r="I445" s="11"/>
      <c r="J445" s="11"/>
      <c r="K445" s="11"/>
    </row>
    <row r="446" spans="2:11" ht="12.75">
      <c r="B446" s="11"/>
      <c r="C446" s="11"/>
      <c r="D446" s="11"/>
      <c r="E446" s="11"/>
      <c r="F446" s="11"/>
      <c r="G446" s="11"/>
      <c r="H446" s="11"/>
      <c r="I446" s="11"/>
      <c r="J446" s="11"/>
      <c r="K446" s="11"/>
    </row>
  </sheetData>
  <sheetProtection/>
  <mergeCells count="2">
    <mergeCell ref="A4:A5"/>
    <mergeCell ref="I4:I5"/>
  </mergeCells>
  <printOptions/>
  <pageMargins left="0.4724409448818898" right="0.4724409448818898" top="0.5905511811023623" bottom="0.5905511811023623" header="0.5118110236220472" footer="0.5118110236220472"/>
  <pageSetup horizontalDpi="600" verticalDpi="600" orientation="portrait" paperSize="9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EEG-Vorschauwerte 2007</dc:title>
  <dc:subject/>
  <dc:creator>Benjamin Düvel</dc:creator>
  <cp:keywords/>
  <dc:description/>
  <cp:lastModifiedBy>Babett Schäfer</cp:lastModifiedBy>
  <cp:lastPrinted>2007-06-05T10:30:34Z</cp:lastPrinted>
  <dcterms:created xsi:type="dcterms:W3CDTF">2000-03-21T12:53:47Z</dcterms:created>
  <dcterms:modified xsi:type="dcterms:W3CDTF">2008-02-08T13:55:03Z</dcterms:modified>
  <cp:category/>
  <cp:version/>
  <cp:contentType/>
  <cp:contentStatus/>
</cp:coreProperties>
</file>